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45" windowHeight="4170" activeTab="2"/>
  </bookViews>
  <sheets>
    <sheet name="P.DIRECCIÓN_TÉCN.PRODUCCIÓN" sheetId="1" r:id="rId1"/>
    <sheet name="Hoja3" sheetId="3" state="hidden" r:id="rId2"/>
    <sheet name="P.TÉCNICO EN ORIENTACIÓN" sheetId="2" r:id="rId3"/>
    <sheet name="creación postos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" l="1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K12" i="4"/>
  <c r="J12" i="4"/>
  <c r="I12" i="4"/>
  <c r="I13" i="4"/>
  <c r="I14" i="4"/>
  <c r="I15" i="4"/>
  <c r="I16" i="4"/>
  <c r="I17" i="4"/>
  <c r="I18" i="4"/>
  <c r="I19" i="4"/>
  <c r="I20" i="4"/>
  <c r="I21" i="4"/>
  <c r="H16" i="4"/>
  <c r="H17" i="4"/>
  <c r="H18" i="4"/>
  <c r="H19" i="4"/>
  <c r="H20" i="4"/>
  <c r="H21" i="4"/>
  <c r="H13" i="4"/>
  <c r="H14" i="4"/>
  <c r="H15" i="4"/>
  <c r="H12" i="4"/>
  <c r="J59" i="2"/>
  <c r="I59" i="2"/>
  <c r="J58" i="2"/>
  <c r="I58" i="2"/>
  <c r="J57" i="2"/>
  <c r="I57" i="2"/>
  <c r="L57" i="2" s="1"/>
  <c r="M57" i="2" s="1"/>
  <c r="N57" i="2" s="1"/>
  <c r="J56" i="2"/>
  <c r="I56" i="2"/>
  <c r="J55" i="2"/>
  <c r="I55" i="2"/>
  <c r="L55" i="2" s="1"/>
  <c r="M55" i="2" s="1"/>
  <c r="N55" i="2" s="1"/>
  <c r="J54" i="2"/>
  <c r="I54" i="2"/>
  <c r="L54" i="2" s="1"/>
  <c r="M54" i="2" s="1"/>
  <c r="N54" i="2" s="1"/>
  <c r="J53" i="2"/>
  <c r="I53" i="2"/>
  <c r="E29" i="2"/>
  <c r="J32" i="2"/>
  <c r="I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L42" i="2"/>
  <c r="M42" i="2" s="1"/>
  <c r="N42" i="2" s="1"/>
  <c r="L46" i="2"/>
  <c r="M46" i="2" s="1"/>
  <c r="N46" i="2" s="1"/>
  <c r="L50" i="2"/>
  <c r="M50" i="2" s="1"/>
  <c r="N50" i="2" s="1"/>
  <c r="L56" i="2"/>
  <c r="M56" i="2" s="1"/>
  <c r="N56" i="2" s="1"/>
  <c r="L58" i="2"/>
  <c r="M58" i="2" s="1"/>
  <c r="N58" i="2" s="1"/>
  <c r="L59" i="2"/>
  <c r="M59" i="2" s="1"/>
  <c r="N59" i="2" s="1"/>
  <c r="I41" i="2"/>
  <c r="J41" i="2"/>
  <c r="I42" i="2"/>
  <c r="J42" i="2"/>
  <c r="I43" i="2"/>
  <c r="J43" i="2"/>
  <c r="I44" i="2"/>
  <c r="L44" i="2" s="1"/>
  <c r="M44" i="2" s="1"/>
  <c r="J44" i="2"/>
  <c r="I45" i="2"/>
  <c r="J45" i="2"/>
  <c r="I46" i="2"/>
  <c r="J46" i="2"/>
  <c r="I47" i="2"/>
  <c r="J47" i="2"/>
  <c r="I48" i="2"/>
  <c r="L48" i="2" s="1"/>
  <c r="M48" i="2" s="1"/>
  <c r="J48" i="2"/>
  <c r="I49" i="2"/>
  <c r="J49" i="2"/>
  <c r="I50" i="2"/>
  <c r="J50" i="2"/>
  <c r="I51" i="2"/>
  <c r="J51" i="2"/>
  <c r="I52" i="2"/>
  <c r="J52" i="2"/>
  <c r="J40" i="2"/>
  <c r="I40" i="2"/>
  <c r="D32" i="2"/>
  <c r="C32" i="2"/>
  <c r="E31" i="2"/>
  <c r="E30" i="2"/>
  <c r="E28" i="2"/>
  <c r="E27" i="2"/>
  <c r="E26" i="2"/>
  <c r="E25" i="2"/>
  <c r="E24" i="2"/>
  <c r="E23" i="2"/>
  <c r="E22" i="2"/>
  <c r="E21" i="2"/>
  <c r="E20" i="2"/>
  <c r="E19" i="2"/>
  <c r="E18" i="2"/>
  <c r="E17" i="2"/>
  <c r="L21" i="4" l="1"/>
  <c r="L17" i="4"/>
  <c r="L20" i="4"/>
  <c r="L18" i="4"/>
  <c r="L14" i="4"/>
  <c r="L15" i="4"/>
  <c r="L12" i="4"/>
  <c r="L49" i="2"/>
  <c r="M49" i="2" s="1"/>
  <c r="L45" i="2"/>
  <c r="M45" i="2" s="1"/>
  <c r="L52" i="2"/>
  <c r="M52" i="2" s="1"/>
  <c r="N52" i="2" s="1"/>
  <c r="K32" i="2"/>
  <c r="K33" i="2" s="1"/>
  <c r="L51" i="2"/>
  <c r="M51" i="2" s="1"/>
  <c r="N51" i="2" s="1"/>
  <c r="L47" i="2"/>
  <c r="M47" i="2" s="1"/>
  <c r="L41" i="2"/>
  <c r="M41" i="2" s="1"/>
  <c r="L40" i="2"/>
  <c r="M40" i="2" s="1"/>
  <c r="L53" i="2"/>
  <c r="M53" i="2" s="1"/>
  <c r="N53" i="2" s="1"/>
  <c r="L43" i="2"/>
  <c r="M43" i="2" s="1"/>
  <c r="E32" i="2"/>
  <c r="E33" i="2" s="1"/>
  <c r="L13" i="4" l="1"/>
  <c r="L22" i="4" s="1"/>
  <c r="L25" i="4" s="1"/>
  <c r="L26" i="4" s="1"/>
  <c r="L19" i="4"/>
  <c r="L16" i="4"/>
  <c r="K63" i="2"/>
  <c r="N41" i="2"/>
  <c r="N45" i="2"/>
  <c r="N49" i="2"/>
  <c r="N43" i="2"/>
  <c r="N47" i="2"/>
  <c r="N44" i="2"/>
  <c r="N48" i="2"/>
  <c r="K61" i="2"/>
  <c r="K64" i="2" s="1"/>
  <c r="K65" i="2" l="1"/>
  <c r="N40" i="2"/>
  <c r="L61" i="2" s="1"/>
  <c r="C29" i="1" l="1"/>
  <c r="B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29" i="1" l="1"/>
  <c r="D30" i="1" l="1"/>
  <c r="D32" i="1" s="1"/>
</calcChain>
</file>

<file path=xl/sharedStrings.xml><?xml version="1.0" encoding="utf-8"?>
<sst xmlns="http://schemas.openxmlformats.org/spreadsheetml/2006/main" count="186" uniqueCount="79">
  <si>
    <t>SOLDO</t>
  </si>
  <si>
    <t>SEG.SOC</t>
  </si>
  <si>
    <t>TOTAL</t>
  </si>
  <si>
    <t>OBSERVACIÓNS</t>
  </si>
  <si>
    <t>TOTAL custo salarial</t>
  </si>
  <si>
    <t>ENTIDADE:</t>
  </si>
  <si>
    <t>EXPEDIENTE Núm:</t>
  </si>
  <si>
    <t xml:space="preserve">MENSUALIDADES subvencionables </t>
  </si>
  <si>
    <t>SI/NON</t>
  </si>
  <si>
    <t>PRESÉNTASE NÓMINA</t>
  </si>
  <si>
    <t xml:space="preserve">Custo salarial subvencionable= </t>
  </si>
  <si>
    <t>PROGRAMA II:Programa II: axudas para compensar os custos adicionais do emprego de persoas en risco ou situación de
exclusión social. (PROCEDEMENTO TR356C)</t>
  </si>
  <si>
    <t>APELIDOS</t>
  </si>
  <si>
    <t>NOME</t>
  </si>
  <si>
    <t>PERSOA POLA QUE SE SOLICITA SUBVENCIÓN:</t>
  </si>
  <si>
    <t>NIF</t>
  </si>
  <si>
    <t>IMPORTE  MÁXIMO DA AXUDA=</t>
  </si>
  <si>
    <t>Data da contratación</t>
  </si>
  <si>
    <t>TIPO DE AXUDA</t>
  </si>
  <si>
    <t xml:space="preserve">CONCELLO do centro de traballo: </t>
  </si>
  <si>
    <t>p.dirección</t>
  </si>
  <si>
    <t>p.técnico de producción</t>
  </si>
  <si>
    <t>xornada contratada</t>
  </si>
  <si>
    <t>Nº ORDE</t>
  </si>
  <si>
    <t>CONTRATOS DE PERSOAS EN INSERCIÓN</t>
  </si>
  <si>
    <t>INICIO DO CONTRATO E/OU CAMBIO DE XORNADA</t>
  </si>
  <si>
    <t>FIN DO CONTRATO E/OU CAMBIO DE XORNADA</t>
  </si>
  <si>
    <t>IMPORTE MÁXIMO POR ORIENTADOR/A=</t>
  </si>
  <si>
    <t>OBSERVA CIÓNS</t>
  </si>
  <si>
    <t>dias contrato</t>
  </si>
  <si>
    <t>PROGRAMA II:Programa II: axudas para compensar os custos adicionais do emprego de persoas  en risco ou situación de exclusión social. (PROCEDEMENTO TR356C)</t>
  </si>
  <si>
    <t>EXPTE. Núm:</t>
  </si>
  <si>
    <t>IMPORTE SUBVENCIONABLE SEGUNDO O CUSTO SALARIAL DO P. ORIENTADOR=</t>
  </si>
  <si>
    <t>Contia por traballador/a en inserción proporcional á axuda concedida</t>
  </si>
  <si>
    <t>PERSOAS TRABALLADORAS EN PROCESO DE INSERCIÓN ÁS QUE ATENDE O PERSOAL TÉCNICO EN ORIENTACIÓN</t>
  </si>
  <si>
    <t>IMPORTE SUBVENCIONABLE SEGUNDO AS PERSOAS EN PROCESO DE INSERCIÓN ATENDIDAS=</t>
  </si>
  <si>
    <t>importe subvenciona ble por traballador/a en inserción =3.000€ano/ x.completa</t>
  </si>
  <si>
    <t>PERÍODO SUBVENCIONABLE                                     INICIO                      FIN</t>
  </si>
  <si>
    <t>Xornada</t>
  </si>
  <si>
    <t>Contía base</t>
  </si>
  <si>
    <t>DATA CONTRATACIÓN</t>
  </si>
  <si>
    <t xml:space="preserve"> Novos postos de traballo polos que se solicita subvención</t>
  </si>
  <si>
    <t>MULLER</t>
  </si>
  <si>
    <t>&gt;45</t>
  </si>
  <si>
    <t>RURAL</t>
  </si>
  <si>
    <t>TOTAL CONTÍA</t>
  </si>
  <si>
    <t>SI</t>
  </si>
  <si>
    <t>NON</t>
  </si>
  <si>
    <t>MARCAR O QUE PROCEDA (SI/non)</t>
  </si>
  <si>
    <t>PRESUPOSTO DO INVESTIMENTO A REALIzAR</t>
  </si>
  <si>
    <t>IMPORTE POR NOVOS POSTOS CREADOS</t>
  </si>
  <si>
    <t>IMPORTE TOTAL DA AXUDA A CONCEDER</t>
  </si>
  <si>
    <t>NON MODIFICAR AS ZONAS SOMBREADAS</t>
  </si>
  <si>
    <t xml:space="preserve">SINATURA DA PERSOA REPRESENTANTE </t>
  </si>
  <si>
    <t>REPRESENTANTE:</t>
  </si>
  <si>
    <t>TR356C 2022/__</t>
  </si>
  <si>
    <t>Outubro 2021</t>
  </si>
  <si>
    <t>Novembro 2021</t>
  </si>
  <si>
    <t>Decembro 2021</t>
  </si>
  <si>
    <t>Extra decembro 2021</t>
  </si>
  <si>
    <t>Xaneiro 2022</t>
  </si>
  <si>
    <t>Febreiro 2022</t>
  </si>
  <si>
    <t>Marzo 2022</t>
  </si>
  <si>
    <t>Abril 2022</t>
  </si>
  <si>
    <t>Maio 2022</t>
  </si>
  <si>
    <t>Xuño 2022</t>
  </si>
  <si>
    <t>Extra xuño 2022</t>
  </si>
  <si>
    <t>Xullo 2022</t>
  </si>
  <si>
    <t>Agosto 2022</t>
  </si>
  <si>
    <t>Setembro 2022</t>
  </si>
  <si>
    <t>ANEXO DE AXUDA PARA O PERSOAL DE DIRECCIÓN E/OU TÉCNICO DE PRODUCCIÓN. CONVOCATORIA 2022</t>
  </si>
  <si>
    <t>ANEXO DE AXUDA PARA O PERSOAL TÉCNICO EN ORIENTACIÓN. CONVOCATORIA 2022</t>
  </si>
  <si>
    <t xml:space="preserve">Incentivos artigo 40.2 </t>
  </si>
  <si>
    <t>ANEXO DE AXUDA PARA CREACIÓN DE NOVOS POSTOS PARA PERSOAS EN PROCESO DE INSERCIÓN. CONVOCATORIA 2022</t>
  </si>
  <si>
    <t>SEXO</t>
  </si>
  <si>
    <t>DATA DE 
NACEMENTO</t>
  </si>
  <si>
    <t>Apelidos e Nome</t>
  </si>
  <si>
    <t>Data de nacemento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</si>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</sst>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A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10"/>
      <name val="Arial Narrow"/>
      <family val="2"/>
    </font>
    <font>
      <sz val="8"/>
      <color rgb="FFFF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0070C0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00000A"/>
      <name val="Arial Narrow"/>
      <family val="2"/>
    </font>
    <font>
      <sz val="10"/>
      <color rgb="FF00000A"/>
      <name val="Arial Narrow"/>
      <family val="2"/>
    </font>
    <font>
      <b/>
      <sz val="10"/>
      <color theme="1"/>
      <name val="Arial Narrow"/>
      <family val="2"/>
    </font>
    <font>
      <b/>
      <sz val="10"/>
      <color rgb="FF0070C0"/>
      <name val="Arial Narrow"/>
      <family val="2"/>
    </font>
    <font>
      <b/>
      <sz val="11"/>
      <color rgb="FF00000A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2F2F2"/>
      </patternFill>
    </fill>
    <fill>
      <patternFill patternType="solid">
        <fgColor theme="4" tint="0.59999389629810485"/>
        <bgColor rgb="FFD9D9D9"/>
      </patternFill>
    </fill>
  </fills>
  <borders count="92">
    <border>
      <left/>
      <right/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rgb="FF80808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808080"/>
      </left>
      <right style="medium">
        <color rgb="FF808080"/>
      </right>
      <top/>
      <bottom style="double">
        <color indexed="64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double">
        <color indexed="64"/>
      </bottom>
      <diagonal/>
    </border>
    <border>
      <left/>
      <right/>
      <top style="double">
        <color auto="1"/>
      </top>
      <bottom style="thin">
        <color theme="0" tint="-0.499984740745262"/>
      </bottom>
      <diagonal/>
    </border>
    <border>
      <left/>
      <right/>
      <top style="double">
        <color auto="1"/>
      </top>
      <bottom style="medium">
        <color rgb="FF808080"/>
      </bottom>
      <diagonal/>
    </border>
    <border>
      <left/>
      <right style="thin">
        <color theme="0" tint="-0.499984740745262"/>
      </right>
      <top style="double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uble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808080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rgb="FF808080"/>
      </left>
      <right style="medium">
        <color rgb="FF808080"/>
      </right>
      <top style="double">
        <color indexed="64"/>
      </top>
      <bottom/>
      <diagonal/>
    </border>
    <border>
      <left style="thin">
        <color rgb="FF808080"/>
      </left>
      <right/>
      <top style="medium">
        <color rgb="FF808080"/>
      </top>
      <bottom style="medium">
        <color rgb="FF808080"/>
      </bottom>
      <diagonal/>
    </border>
    <border>
      <left style="double">
        <color auto="1"/>
      </left>
      <right style="thin">
        <color theme="0" tint="-0.499984740745262"/>
      </right>
      <top style="double">
        <color auto="1"/>
      </top>
      <bottom style="thin">
        <color theme="0" tint="-0.499984740745262"/>
      </bottom>
      <diagonal/>
    </border>
    <border>
      <left style="double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auto="1"/>
      </left>
      <right style="thin">
        <color theme="0" tint="-0.499984740745262"/>
      </right>
      <top style="thin">
        <color theme="0" tint="-0.499984740745262"/>
      </top>
      <bottom style="medium">
        <color rgb="FF80808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rgb="FF808080"/>
      </bottom>
      <diagonal/>
    </border>
    <border>
      <left style="thin">
        <color theme="0" tint="-0.499984740745262"/>
      </left>
      <right style="double">
        <color auto="1"/>
      </right>
      <top style="double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auto="1"/>
      </right>
      <top style="thin">
        <color theme="0" tint="-0.499984740745262"/>
      </top>
      <bottom style="medium">
        <color rgb="FF808080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/>
      <top style="medium">
        <color rgb="FF808080"/>
      </top>
      <bottom/>
      <diagonal/>
    </border>
    <border>
      <left/>
      <right style="double">
        <color auto="1"/>
      </right>
      <top style="medium">
        <color rgb="FF80808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808080"/>
      </left>
      <right/>
      <top/>
      <bottom style="double">
        <color indexed="64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/>
      <top style="double">
        <color indexed="64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808080"/>
      </bottom>
      <diagonal/>
    </border>
    <border>
      <left/>
      <right/>
      <top style="medium">
        <color indexed="64"/>
      </top>
      <bottom style="medium">
        <color rgb="FF808080"/>
      </bottom>
      <diagonal/>
    </border>
    <border>
      <left/>
      <right style="medium">
        <color indexed="64"/>
      </right>
      <top style="medium">
        <color indexed="64"/>
      </top>
      <bottom style="medium">
        <color rgb="FF808080"/>
      </bottom>
      <diagonal/>
    </border>
    <border>
      <left style="medium">
        <color indexed="64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indexed="64"/>
      </right>
      <top style="medium">
        <color rgb="FF808080"/>
      </top>
      <bottom style="medium">
        <color rgb="FF808080"/>
      </bottom>
      <diagonal/>
    </border>
    <border>
      <left style="medium">
        <color indexed="64"/>
      </left>
      <right style="thin">
        <color rgb="FF808080"/>
      </right>
      <top style="medium">
        <color rgb="FF808080"/>
      </top>
      <bottom style="medium">
        <color indexed="64"/>
      </bottom>
      <diagonal/>
    </border>
    <border>
      <left style="thin">
        <color rgb="FF808080"/>
      </left>
      <right/>
      <top style="medium">
        <color rgb="FF808080"/>
      </top>
      <bottom style="medium">
        <color indexed="64"/>
      </bottom>
      <diagonal/>
    </border>
    <border>
      <left/>
      <right/>
      <top style="medium">
        <color rgb="FF808080"/>
      </top>
      <bottom style="medium">
        <color indexed="64"/>
      </bottom>
      <diagonal/>
    </border>
    <border>
      <left/>
      <right style="medium">
        <color indexed="64"/>
      </right>
      <top style="medium">
        <color rgb="FF80808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67">
    <xf numFmtId="0" fontId="0" fillId="0" borderId="0" xfId="0"/>
    <xf numFmtId="0" fontId="10" fillId="0" borderId="0" xfId="3" applyFont="1" applyBorder="1"/>
    <xf numFmtId="0" fontId="10" fillId="0" borderId="0" xfId="3" applyFont="1" applyBorder="1" applyAlignment="1">
      <alignment horizontal="left"/>
    </xf>
    <xf numFmtId="0" fontId="0" fillId="0" borderId="0" xfId="0" applyFill="1"/>
    <xf numFmtId="0" fontId="15" fillId="0" borderId="7" xfId="3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3" fillId="0" borderId="16" xfId="3" applyFont="1" applyBorder="1" applyAlignment="1">
      <alignment horizontal="left" vertical="center"/>
    </xf>
    <xf numFmtId="0" fontId="11" fillId="0" borderId="16" xfId="3" applyFont="1" applyBorder="1" applyAlignment="1">
      <alignment horizontal="center" vertical="center"/>
    </xf>
    <xf numFmtId="0" fontId="0" fillId="0" borderId="11" xfId="0" applyBorder="1"/>
    <xf numFmtId="0" fontId="3" fillId="0" borderId="11" xfId="0" applyFont="1" applyFill="1" applyBorder="1" applyAlignment="1">
      <alignment vertical="center" wrapText="1"/>
    </xf>
    <xf numFmtId="0" fontId="0" fillId="0" borderId="21" xfId="0" applyBorder="1"/>
    <xf numFmtId="0" fontId="3" fillId="0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3" fillId="0" borderId="16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vertical="center" wrapText="1"/>
    </xf>
    <xf numFmtId="4" fontId="6" fillId="0" borderId="2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4" fontId="6" fillId="0" borderId="3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9" fontId="7" fillId="0" borderId="0" xfId="0" applyNumberFormat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center" vertical="center"/>
    </xf>
    <xf numFmtId="0" fontId="3" fillId="3" borderId="25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0" fontId="6" fillId="3" borderId="15" xfId="0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 wrapText="1"/>
    </xf>
    <xf numFmtId="0" fontId="0" fillId="0" borderId="3" xfId="0" applyBorder="1"/>
    <xf numFmtId="0" fontId="19" fillId="0" borderId="0" xfId="0" applyFont="1"/>
    <xf numFmtId="0" fontId="20" fillId="0" borderId="3" xfId="0" applyFont="1" applyFill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center" vertical="center"/>
    </xf>
    <xf numFmtId="14" fontId="20" fillId="0" borderId="3" xfId="0" applyNumberFormat="1" applyFont="1" applyFill="1" applyBorder="1" applyAlignment="1">
      <alignment horizontal="center" vertical="center"/>
    </xf>
    <xf numFmtId="10" fontId="20" fillId="0" borderId="3" xfId="2" applyNumberFormat="1" applyFont="1" applyFill="1" applyBorder="1" applyAlignment="1">
      <alignment horizontal="center" vertical="center" wrapText="1"/>
    </xf>
    <xf numFmtId="0" fontId="19" fillId="0" borderId="3" xfId="0" applyFont="1" applyBorder="1"/>
    <xf numFmtId="0" fontId="18" fillId="0" borderId="3" xfId="0" applyFont="1" applyFill="1" applyBorder="1" applyAlignment="1">
      <alignment horizontal="left" vertical="center" wrapText="1"/>
    </xf>
    <xf numFmtId="14" fontId="18" fillId="0" borderId="3" xfId="0" applyNumberFormat="1" applyFont="1" applyBorder="1" applyAlignment="1">
      <alignment horizontal="center" vertical="center"/>
    </xf>
    <xf numFmtId="0" fontId="18" fillId="0" borderId="36" xfId="0" applyFont="1" applyFill="1" applyBorder="1" applyAlignment="1">
      <alignment horizontal="left" vertical="center" wrapText="1"/>
    </xf>
    <xf numFmtId="14" fontId="18" fillId="0" borderId="3" xfId="0" applyNumberFormat="1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center" wrapText="1"/>
    </xf>
    <xf numFmtId="0" fontId="18" fillId="0" borderId="37" xfId="0" applyFont="1" applyFill="1" applyBorder="1" applyAlignment="1">
      <alignment vertical="center" wrapText="1"/>
    </xf>
    <xf numFmtId="0" fontId="16" fillId="6" borderId="55" xfId="0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left" vertical="center" wrapText="1"/>
    </xf>
    <xf numFmtId="14" fontId="20" fillId="0" borderId="52" xfId="0" applyNumberFormat="1" applyFont="1" applyBorder="1" applyAlignment="1">
      <alignment horizontal="center" vertical="center"/>
    </xf>
    <xf numFmtId="14" fontId="20" fillId="0" borderId="52" xfId="0" applyNumberFormat="1" applyFont="1" applyFill="1" applyBorder="1" applyAlignment="1">
      <alignment horizontal="center" vertical="center"/>
    </xf>
    <xf numFmtId="10" fontId="20" fillId="0" borderId="52" xfId="2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9" fillId="0" borderId="58" xfId="0" applyFont="1" applyBorder="1"/>
    <xf numFmtId="0" fontId="19" fillId="0" borderId="9" xfId="0" applyFont="1" applyBorder="1"/>
    <xf numFmtId="0" fontId="19" fillId="0" borderId="0" xfId="0" applyFont="1" applyAlignment="1">
      <alignment horizontal="center"/>
    </xf>
    <xf numFmtId="0" fontId="20" fillId="0" borderId="0" xfId="3" applyFont="1" applyBorder="1" applyAlignment="1">
      <alignment horizontal="left"/>
    </xf>
    <xf numFmtId="0" fontId="20" fillId="0" borderId="0" xfId="3" applyFont="1" applyBorder="1"/>
    <xf numFmtId="0" fontId="24" fillId="0" borderId="16" xfId="3" applyFont="1" applyBorder="1" applyAlignment="1">
      <alignment horizontal="left" vertical="center"/>
    </xf>
    <xf numFmtId="0" fontId="20" fillId="0" borderId="16" xfId="3" applyFont="1" applyBorder="1" applyAlignment="1">
      <alignment horizontal="center" vertical="center"/>
    </xf>
    <xf numFmtId="0" fontId="25" fillId="3" borderId="24" xfId="0" applyFont="1" applyFill="1" applyBorder="1" applyAlignment="1">
      <alignment horizontal="left" vertical="center"/>
    </xf>
    <xf numFmtId="0" fontId="20" fillId="0" borderId="10" xfId="3" applyFont="1" applyBorder="1" applyAlignment="1">
      <alignment vertical="center"/>
    </xf>
    <xf numFmtId="0" fontId="19" fillId="0" borderId="34" xfId="0" applyFont="1" applyBorder="1"/>
    <xf numFmtId="0" fontId="22" fillId="3" borderId="40" xfId="3" applyFont="1" applyFill="1" applyBorder="1" applyAlignment="1">
      <alignment horizontal="right" vertical="center"/>
    </xf>
    <xf numFmtId="0" fontId="25" fillId="3" borderId="15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22" fillId="3" borderId="17" xfId="3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0" fontId="19" fillId="0" borderId="0" xfId="0" applyFont="1" applyFill="1"/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center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vertical="center" wrapText="1"/>
    </xf>
    <xf numFmtId="0" fontId="22" fillId="3" borderId="42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2" fillId="3" borderId="47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45" xfId="0" applyFont="1" applyBorder="1" applyAlignment="1">
      <alignment vertical="center" wrapText="1"/>
    </xf>
    <xf numFmtId="4" fontId="19" fillId="0" borderId="43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4" fontId="19" fillId="0" borderId="30" xfId="0" applyNumberFormat="1" applyFont="1" applyBorder="1" applyAlignment="1">
      <alignment horizontal="center" vertical="center" wrapText="1"/>
    </xf>
    <xf numFmtId="4" fontId="19" fillId="0" borderId="48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9" fontId="20" fillId="0" borderId="45" xfId="0" applyNumberFormat="1" applyFont="1" applyBorder="1" applyAlignment="1">
      <alignment vertical="center" wrapText="1"/>
    </xf>
    <xf numFmtId="4" fontId="19" fillId="0" borderId="43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4" fontId="19" fillId="0" borderId="30" xfId="0" applyNumberFormat="1" applyFont="1" applyBorder="1" applyAlignment="1">
      <alignment horizontal="center" vertical="center"/>
    </xf>
    <xf numFmtId="4" fontId="19" fillId="0" borderId="48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46" xfId="0" applyFont="1" applyBorder="1" applyAlignment="1">
      <alignment vertical="center" wrapText="1"/>
    </xf>
    <xf numFmtId="4" fontId="19" fillId="0" borderId="44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4" fontId="19" fillId="0" borderId="33" xfId="0" applyNumberFormat="1" applyFont="1" applyBorder="1" applyAlignment="1">
      <alignment horizontal="center" vertical="center"/>
    </xf>
    <xf numFmtId="4" fontId="19" fillId="0" borderId="49" xfId="0" applyNumberFormat="1" applyFont="1" applyBorder="1" applyAlignment="1">
      <alignment horizontal="center" vertical="center"/>
    </xf>
    <xf numFmtId="0" fontId="19" fillId="3" borderId="0" xfId="0" applyFont="1" applyFill="1"/>
    <xf numFmtId="4" fontId="27" fillId="3" borderId="0" xfId="0" applyNumberFormat="1" applyFont="1" applyFill="1" applyBorder="1" applyAlignment="1">
      <alignment horizontal="center" vertical="center"/>
    </xf>
    <xf numFmtId="14" fontId="12" fillId="3" borderId="55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44" fontId="19" fillId="3" borderId="0" xfId="0" applyNumberFormat="1" applyFont="1" applyFill="1"/>
    <xf numFmtId="0" fontId="26" fillId="0" borderId="34" xfId="0" applyFont="1" applyFill="1" applyBorder="1" applyAlignment="1">
      <alignment vertic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44" fontId="21" fillId="3" borderId="0" xfId="0" applyNumberFormat="1" applyFont="1" applyFill="1"/>
    <xf numFmtId="44" fontId="21" fillId="3" borderId="52" xfId="1" applyFont="1" applyFill="1" applyBorder="1" applyAlignment="1">
      <alignment vertical="center" wrapText="1"/>
    </xf>
    <xf numFmtId="44" fontId="21" fillId="3" borderId="3" xfId="1" applyFont="1" applyFill="1" applyBorder="1" applyAlignment="1">
      <alignment vertical="center" wrapText="1"/>
    </xf>
    <xf numFmtId="1" fontId="20" fillId="3" borderId="51" xfId="0" applyNumberFormat="1" applyFont="1" applyFill="1" applyBorder="1" applyAlignment="1">
      <alignment horizontal="center" vertical="center" wrapText="1"/>
    </xf>
    <xf numFmtId="44" fontId="20" fillId="3" borderId="51" xfId="1" applyFont="1" applyFill="1" applyBorder="1" applyAlignment="1">
      <alignment vertical="center" wrapText="1"/>
    </xf>
    <xf numFmtId="1" fontId="20" fillId="3" borderId="36" xfId="0" applyNumberFormat="1" applyFont="1" applyFill="1" applyBorder="1" applyAlignment="1">
      <alignment horizontal="center" vertical="center" wrapText="1"/>
    </xf>
    <xf numFmtId="44" fontId="20" fillId="3" borderId="36" xfId="1" applyFont="1" applyFill="1" applyBorder="1" applyAlignment="1">
      <alignment vertical="center" wrapText="1"/>
    </xf>
    <xf numFmtId="1" fontId="20" fillId="3" borderId="3" xfId="0" applyNumberFormat="1" applyFont="1" applyFill="1" applyBorder="1" applyAlignment="1">
      <alignment horizontal="center" vertical="center" wrapText="1"/>
    </xf>
    <xf numFmtId="44" fontId="20" fillId="3" borderId="3" xfId="1" applyFont="1" applyFill="1" applyBorder="1" applyAlignment="1">
      <alignment vertical="center" wrapText="1"/>
    </xf>
    <xf numFmtId="14" fontId="20" fillId="3" borderId="52" xfId="0" applyNumberFormat="1" applyFont="1" applyFill="1" applyBorder="1" applyAlignment="1">
      <alignment horizontal="center" vertical="center" wrapText="1"/>
    </xf>
    <xf numFmtId="14" fontId="20" fillId="3" borderId="3" xfId="0" applyNumberFormat="1" applyFont="1" applyFill="1" applyBorder="1" applyAlignment="1">
      <alignment horizontal="center" vertical="center" wrapText="1"/>
    </xf>
    <xf numFmtId="4" fontId="19" fillId="3" borderId="29" xfId="0" applyNumberFormat="1" applyFont="1" applyFill="1" applyBorder="1" applyAlignment="1">
      <alignment horizontal="center" vertical="center" wrapText="1"/>
    </xf>
    <xf numFmtId="4" fontId="19" fillId="3" borderId="29" xfId="0" applyNumberFormat="1" applyFont="1" applyFill="1" applyBorder="1" applyAlignment="1">
      <alignment horizontal="center" vertical="center"/>
    </xf>
    <xf numFmtId="4" fontId="19" fillId="3" borderId="32" xfId="0" applyNumberFormat="1" applyFont="1" applyFill="1" applyBorder="1" applyAlignment="1">
      <alignment horizontal="center" vertical="center"/>
    </xf>
    <xf numFmtId="9" fontId="27" fillId="0" borderId="0" xfId="0" applyNumberFormat="1" applyFont="1" applyFill="1" applyBorder="1" applyAlignment="1">
      <alignment horizontal="left" vertical="center"/>
    </xf>
    <xf numFmtId="4" fontId="27" fillId="0" borderId="0" xfId="0" applyNumberFormat="1" applyFont="1" applyFill="1" applyBorder="1" applyAlignment="1">
      <alignment horizontal="left" vertical="center"/>
    </xf>
    <xf numFmtId="9" fontId="27" fillId="0" borderId="0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right" vertical="center" wrapText="1"/>
    </xf>
    <xf numFmtId="4" fontId="19" fillId="0" borderId="62" xfId="0" applyNumberFormat="1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 wrapText="1"/>
    </xf>
    <xf numFmtId="0" fontId="19" fillId="0" borderId="63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horizontal="left" vertical="center"/>
    </xf>
    <xf numFmtId="0" fontId="19" fillId="3" borderId="0" xfId="0" applyFont="1" applyFill="1" applyBorder="1"/>
    <xf numFmtId="9" fontId="27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19" fillId="0" borderId="0" xfId="0" applyFont="1" applyFill="1" applyBorder="1"/>
    <xf numFmtId="9" fontId="27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44" fontId="23" fillId="3" borderId="0" xfId="1" applyFont="1" applyFill="1" applyBorder="1"/>
    <xf numFmtId="0" fontId="25" fillId="0" borderId="0" xfId="0" applyFont="1" applyFill="1" applyBorder="1" applyAlignment="1">
      <alignment vertical="center"/>
    </xf>
    <xf numFmtId="0" fontId="25" fillId="0" borderId="34" xfId="0" applyFont="1" applyFill="1" applyBorder="1" applyAlignment="1">
      <alignment vertical="center" wrapText="1"/>
    </xf>
    <xf numFmtId="0" fontId="0" fillId="0" borderId="3" xfId="0" applyFill="1" applyBorder="1"/>
    <xf numFmtId="0" fontId="0" fillId="0" borderId="3" xfId="0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vertical="center" wrapText="1"/>
    </xf>
    <xf numFmtId="0" fontId="0" fillId="2" borderId="6" xfId="0" applyFill="1" applyBorder="1"/>
    <xf numFmtId="0" fontId="0" fillId="2" borderId="5" xfId="0" applyFill="1" applyBorder="1"/>
    <xf numFmtId="0" fontId="0" fillId="2" borderId="4" xfId="0" applyFill="1" applyBorder="1"/>
    <xf numFmtId="0" fontId="2" fillId="2" borderId="6" xfId="0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 wrapText="1"/>
    </xf>
    <xf numFmtId="44" fontId="23" fillId="3" borderId="7" xfId="1" applyFont="1" applyFill="1" applyBorder="1"/>
    <xf numFmtId="0" fontId="19" fillId="4" borderId="13" xfId="0" applyFont="1" applyFill="1" applyBorder="1"/>
    <xf numFmtId="0" fontId="27" fillId="4" borderId="13" xfId="0" applyFont="1" applyFill="1" applyBorder="1" applyAlignment="1">
      <alignment horizontal="right"/>
    </xf>
    <xf numFmtId="44" fontId="23" fillId="4" borderId="13" xfId="0" applyNumberFormat="1" applyFont="1" applyFill="1" applyBorder="1"/>
    <xf numFmtId="0" fontId="24" fillId="0" borderId="34" xfId="0" applyFont="1" applyBorder="1" applyAlignment="1">
      <alignment horizontal="left"/>
    </xf>
    <xf numFmtId="4" fontId="15" fillId="2" borderId="3" xfId="0" applyNumberFormat="1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left" vertical="center"/>
    </xf>
    <xf numFmtId="4" fontId="14" fillId="3" borderId="3" xfId="0" applyNumberFormat="1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/>
    </xf>
    <xf numFmtId="4" fontId="6" fillId="2" borderId="32" xfId="0" applyNumberFormat="1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23" fillId="4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/>
    <xf numFmtId="0" fontId="23" fillId="4" borderId="0" xfId="0" applyFont="1" applyFill="1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4" xfId="0" applyBorder="1"/>
    <xf numFmtId="4" fontId="0" fillId="2" borderId="4" xfId="0" applyNumberFormat="1" applyFill="1" applyBorder="1"/>
    <xf numFmtId="0" fontId="0" fillId="0" borderId="64" xfId="0" applyBorder="1"/>
    <xf numFmtId="0" fontId="0" fillId="0" borderId="65" xfId="0" applyBorder="1"/>
    <xf numFmtId="0" fontId="3" fillId="0" borderId="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68" xfId="0" applyFont="1" applyFill="1" applyBorder="1" applyAlignment="1">
      <alignment vertical="center" wrapText="1"/>
    </xf>
    <xf numFmtId="0" fontId="14" fillId="3" borderId="69" xfId="3" applyFont="1" applyFill="1" applyBorder="1" applyAlignment="1">
      <alignment horizontal="right" vertical="center"/>
    </xf>
    <xf numFmtId="0" fontId="14" fillId="3" borderId="70" xfId="3" applyFont="1" applyFill="1" applyBorder="1" applyAlignment="1">
      <alignment horizontal="right" vertical="center"/>
    </xf>
    <xf numFmtId="0" fontId="14" fillId="3" borderId="71" xfId="3" applyFont="1" applyFill="1" applyBorder="1" applyAlignment="1">
      <alignment horizontal="right" vertical="center"/>
    </xf>
    <xf numFmtId="0" fontId="0" fillId="0" borderId="72" xfId="0" applyBorder="1"/>
    <xf numFmtId="0" fontId="19" fillId="0" borderId="73" xfId="0" applyFont="1" applyBorder="1"/>
    <xf numFmtId="0" fontId="0" fillId="0" borderId="74" xfId="0" applyBorder="1"/>
    <xf numFmtId="0" fontId="19" fillId="0" borderId="75" xfId="0" applyFont="1" applyBorder="1"/>
    <xf numFmtId="0" fontId="0" fillId="0" borderId="76" xfId="0" applyBorder="1"/>
    <xf numFmtId="0" fontId="19" fillId="0" borderId="77" xfId="0" applyFont="1" applyBorder="1"/>
    <xf numFmtId="0" fontId="0" fillId="0" borderId="5" xfId="0" applyBorder="1" applyAlignment="1">
      <alignment horizontal="right"/>
    </xf>
    <xf numFmtId="0" fontId="0" fillId="4" borderId="5" xfId="0" applyFill="1" applyBorder="1"/>
    <xf numFmtId="0" fontId="2" fillId="4" borderId="5" xfId="0" applyFont="1" applyFill="1" applyBorder="1" applyAlignment="1">
      <alignment horizontal="right"/>
    </xf>
    <xf numFmtId="0" fontId="2" fillId="4" borderId="4" xfId="0" applyFont="1" applyFill="1" applyBorder="1"/>
    <xf numFmtId="0" fontId="0" fillId="4" borderId="6" xfId="0" applyFill="1" applyBorder="1"/>
    <xf numFmtId="0" fontId="26" fillId="0" borderId="16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9" fillId="3" borderId="67" xfId="0" applyFont="1" applyFill="1" applyBorder="1" applyAlignment="1">
      <alignment horizontal="left" vertical="center"/>
    </xf>
    <xf numFmtId="0" fontId="29" fillId="3" borderId="66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right" vertical="center"/>
    </xf>
    <xf numFmtId="0" fontId="29" fillId="3" borderId="34" xfId="0" applyFont="1" applyFill="1" applyBorder="1" applyAlignment="1">
      <alignment horizontal="left" vertical="center"/>
    </xf>
    <xf numFmtId="0" fontId="20" fillId="0" borderId="34" xfId="3" applyFont="1" applyBorder="1" applyAlignment="1">
      <alignment vertical="center"/>
    </xf>
    <xf numFmtId="0" fontId="25" fillId="3" borderId="2" xfId="0" applyFont="1" applyFill="1" applyBorder="1" applyAlignment="1">
      <alignment horizontal="left" vertical="center"/>
    </xf>
    <xf numFmtId="0" fontId="25" fillId="3" borderId="68" xfId="0" applyFont="1" applyFill="1" applyBorder="1" applyAlignment="1">
      <alignment horizontal="left" vertical="center"/>
    </xf>
    <xf numFmtId="0" fontId="26" fillId="0" borderId="68" xfId="0" applyFont="1" applyFill="1" applyBorder="1" applyAlignment="1">
      <alignment vertical="center" wrapText="1"/>
    </xf>
    <xf numFmtId="0" fontId="26" fillId="0" borderId="78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left" vertical="center"/>
    </xf>
    <xf numFmtId="0" fontId="10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2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 wrapText="1"/>
    </xf>
    <xf numFmtId="14" fontId="12" fillId="3" borderId="5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22" fillId="3" borderId="51" xfId="0" applyFont="1" applyFill="1" applyBorder="1" applyAlignment="1">
      <alignment horizontal="center" vertical="center" wrapText="1"/>
    </xf>
    <xf numFmtId="0" fontId="22" fillId="3" borderId="54" xfId="0" applyFont="1" applyFill="1" applyBorder="1" applyAlignment="1">
      <alignment horizontal="center" vertical="center" wrapText="1"/>
    </xf>
    <xf numFmtId="0" fontId="28" fillId="3" borderId="51" xfId="0" applyFont="1" applyFill="1" applyBorder="1" applyAlignment="1">
      <alignment horizontal="center" vertical="center" wrapText="1"/>
    </xf>
    <xf numFmtId="0" fontId="28" fillId="3" borderId="54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 wrapText="1"/>
    </xf>
    <xf numFmtId="0" fontId="22" fillId="3" borderId="5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18" fillId="0" borderId="79" xfId="0" applyFont="1" applyFill="1" applyBorder="1" applyAlignment="1">
      <alignment horizontal="left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23" fillId="2" borderId="81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80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left" vertical="center"/>
    </xf>
    <xf numFmtId="0" fontId="25" fillId="0" borderId="68" xfId="0" applyFont="1" applyFill="1" applyBorder="1" applyAlignment="1">
      <alignment horizontal="left" vertical="center"/>
    </xf>
    <xf numFmtId="0" fontId="25" fillId="3" borderId="82" xfId="0" applyFont="1" applyFill="1" applyBorder="1" applyAlignment="1">
      <alignment horizontal="center" vertical="center" wrapText="1"/>
    </xf>
    <xf numFmtId="0" fontId="25" fillId="3" borderId="83" xfId="0" applyFont="1" applyFill="1" applyBorder="1" applyAlignment="1">
      <alignment horizontal="center" vertical="center" wrapText="1"/>
    </xf>
    <xf numFmtId="0" fontId="25" fillId="3" borderId="84" xfId="0" applyFont="1" applyFill="1" applyBorder="1" applyAlignment="1">
      <alignment horizontal="center" vertical="center" wrapText="1"/>
    </xf>
    <xf numFmtId="0" fontId="25" fillId="3" borderId="85" xfId="0" applyFont="1" applyFill="1" applyBorder="1" applyAlignment="1">
      <alignment horizontal="left" vertical="center"/>
    </xf>
    <xf numFmtId="0" fontId="25" fillId="0" borderId="86" xfId="0" applyFont="1" applyFill="1" applyBorder="1" applyAlignment="1">
      <alignment horizontal="left" vertical="center"/>
    </xf>
    <xf numFmtId="0" fontId="25" fillId="3" borderId="87" xfId="0" applyFont="1" applyFill="1" applyBorder="1" applyAlignment="1">
      <alignment horizontal="left" vertical="center"/>
    </xf>
    <xf numFmtId="0" fontId="25" fillId="0" borderId="88" xfId="0" applyFont="1" applyFill="1" applyBorder="1" applyAlignment="1">
      <alignment horizontal="left" vertical="center"/>
    </xf>
    <xf numFmtId="0" fontId="25" fillId="0" borderId="89" xfId="0" applyFont="1" applyFill="1" applyBorder="1" applyAlignment="1">
      <alignment horizontal="left" vertical="center"/>
    </xf>
    <xf numFmtId="0" fontId="25" fillId="0" borderId="90" xfId="0" applyFont="1" applyFill="1" applyBorder="1" applyAlignment="1">
      <alignment horizontal="left" vertical="center"/>
    </xf>
    <xf numFmtId="0" fontId="25" fillId="0" borderId="91" xfId="0" applyFont="1" applyFill="1" applyBorder="1" applyAlignment="1">
      <alignment horizontal="center" vertical="center" wrapText="1"/>
    </xf>
    <xf numFmtId="0" fontId="26" fillId="0" borderId="91" xfId="0" applyFont="1" applyFill="1" applyBorder="1" applyAlignment="1">
      <alignment horizontal="center" vertical="center" wrapText="1"/>
    </xf>
  </cellXfs>
  <cellStyles count="7">
    <cellStyle name="Millares 2" xfId="6"/>
    <cellStyle name="Moneda" xfId="1" builtinId="4"/>
    <cellStyle name="Moneda 2" xfId="5"/>
    <cellStyle name="Normal" xfId="0" builtinId="0"/>
    <cellStyle name="Normal 2" xfId="4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57148</xdr:colOff>
      <xdr:row>0</xdr:row>
      <xdr:rowOff>47624</xdr:rowOff>
    </xdr:from>
    <xdr:to>
      <xdr:col>0</xdr:col>
      <xdr:colOff>2771775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590B9E7-4F48-49F6-BC57-414F12714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8" y="47624"/>
          <a:ext cx="2714627" cy="809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38098</xdr:colOff>
      <xdr:row>0</xdr:row>
      <xdr:rowOff>28575</xdr:rowOff>
    </xdr:from>
    <xdr:to>
      <xdr:col>1</xdr:col>
      <xdr:colOff>1709950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7D9AFDE-49B7-4679-8867-121C692CB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8" y="28575"/>
          <a:ext cx="2081427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0</xdr:row>
      <xdr:rowOff>66676</xdr:rowOff>
    </xdr:from>
    <xdr:to>
      <xdr:col>12</xdr:col>
      <xdr:colOff>361950</xdr:colOff>
      <xdr:row>0</xdr:row>
      <xdr:rowOff>561976</xdr:rowOff>
    </xdr:to>
    <xdr:pic>
      <xdr:nvPicPr>
        <xdr:cNvPr id="4" name="Imagen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6676"/>
          <a:ext cx="12096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552450</xdr:colOff>
      <xdr:row>1</xdr:row>
      <xdr:rowOff>0</xdr:rowOff>
    </xdr:to>
    <xdr:pic>
      <xdr:nvPicPr>
        <xdr:cNvPr id="5" name="Imagen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7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323850</xdr:colOff>
      <xdr:row>0</xdr:row>
      <xdr:rowOff>0</xdr:rowOff>
    </xdr:from>
    <xdr:to>
      <xdr:col>7</xdr:col>
      <xdr:colOff>352425</xdr:colOff>
      <xdr:row>1</xdr:row>
      <xdr:rowOff>0</xdr:rowOff>
    </xdr:to>
    <xdr:pic>
      <xdr:nvPicPr>
        <xdr:cNvPr id="6" name="Imagen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0"/>
          <a:ext cx="15525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B1" sqref="B1:F1"/>
    </sheetView>
  </sheetViews>
  <sheetFormatPr baseColWidth="10" defaultRowHeight="15" x14ac:dyDescent="0.25"/>
  <cols>
    <col min="1" max="1" width="41.85546875" customWidth="1"/>
    <col min="2" max="2" width="26.5703125" customWidth="1"/>
    <col min="3" max="3" width="16.5703125" customWidth="1"/>
    <col min="4" max="4" width="22.5703125" customWidth="1"/>
    <col min="5" max="5" width="17.140625" customWidth="1"/>
    <col min="6" max="6" width="23.28515625" customWidth="1"/>
  </cols>
  <sheetData>
    <row r="1" spans="1:6" x14ac:dyDescent="0.25">
      <c r="A1" s="2"/>
      <c r="B1" s="227" t="s">
        <v>70</v>
      </c>
      <c r="C1" s="227"/>
      <c r="D1" s="227"/>
      <c r="E1" s="227"/>
      <c r="F1" s="227"/>
    </row>
    <row r="2" spans="1:6" ht="42.75" customHeight="1" x14ac:dyDescent="0.25">
      <c r="A2" s="1"/>
      <c r="B2" s="226" t="s">
        <v>11</v>
      </c>
      <c r="C2" s="226"/>
      <c r="D2" s="226"/>
      <c r="E2" s="226"/>
      <c r="F2" s="226"/>
    </row>
    <row r="3" spans="1:6" ht="15.75" thickBot="1" x14ac:dyDescent="0.3">
      <c r="A3" s="9"/>
      <c r="B3" s="10"/>
      <c r="C3" s="10"/>
      <c r="D3" s="10"/>
      <c r="E3" s="10"/>
      <c r="F3" s="10"/>
    </row>
    <row r="4" spans="1:6" s="5" customFormat="1" ht="18" thickTop="1" thickBot="1" x14ac:dyDescent="0.3">
      <c r="A4" s="214" t="s">
        <v>5</v>
      </c>
      <c r="B4" s="4"/>
      <c r="C4" s="4"/>
      <c r="D4" s="8"/>
      <c r="E4" s="8"/>
      <c r="F4" s="196" t="s">
        <v>6</v>
      </c>
    </row>
    <row r="5" spans="1:6" ht="17.25" thickBot="1" x14ac:dyDescent="0.3">
      <c r="A5" s="212" t="s">
        <v>54</v>
      </c>
      <c r="B5" s="195"/>
      <c r="C5" s="195"/>
      <c r="D5" s="195"/>
      <c r="E5" s="195"/>
      <c r="F5" s="197" t="s">
        <v>55</v>
      </c>
    </row>
    <row r="6" spans="1:6" s="42" customFormat="1" ht="15.75" customHeight="1" thickBot="1" x14ac:dyDescent="0.25">
      <c r="A6" s="213" t="s">
        <v>19</v>
      </c>
      <c r="B6" s="193"/>
      <c r="C6" s="194"/>
      <c r="D6" s="194"/>
      <c r="E6" s="194"/>
      <c r="F6" s="198"/>
    </row>
    <row r="7" spans="1:6" ht="5.25" customHeight="1" thickTop="1" thickBot="1" x14ac:dyDescent="0.3">
      <c r="A7" s="176" t="s">
        <v>52</v>
      </c>
      <c r="B7" s="75"/>
      <c r="C7" s="81"/>
      <c r="D7" s="81"/>
      <c r="E7" s="81"/>
      <c r="F7" s="82"/>
    </row>
    <row r="8" spans="1:6" ht="16.5" customHeight="1" thickTop="1" thickBot="1" x14ac:dyDescent="0.3">
      <c r="A8" s="11"/>
      <c r="B8" s="12"/>
      <c r="C8" s="12"/>
      <c r="D8" s="12"/>
      <c r="E8" s="12"/>
      <c r="F8" s="12"/>
    </row>
    <row r="9" spans="1:6" s="6" customFormat="1" ht="18" thickTop="1" thickBot="1" x14ac:dyDescent="0.3">
      <c r="A9" s="228" t="s">
        <v>14</v>
      </c>
      <c r="B9" s="229"/>
      <c r="C9" s="229"/>
      <c r="D9" s="229"/>
      <c r="E9" s="229"/>
      <c r="F9" s="229"/>
    </row>
    <row r="10" spans="1:6" ht="16.5" x14ac:dyDescent="0.25">
      <c r="A10" s="215" t="s">
        <v>12</v>
      </c>
      <c r="B10" s="216" t="s">
        <v>13</v>
      </c>
      <c r="C10" s="216" t="s">
        <v>15</v>
      </c>
      <c r="D10" s="217" t="s">
        <v>17</v>
      </c>
      <c r="E10" s="217"/>
      <c r="F10" s="218" t="s">
        <v>18</v>
      </c>
    </row>
    <row r="11" spans="1:6" s="3" customFormat="1" ht="22.5" customHeight="1" thickBot="1" x14ac:dyDescent="0.3">
      <c r="A11" s="13"/>
      <c r="B11" s="14"/>
      <c r="C11" s="15"/>
      <c r="D11" s="14"/>
      <c r="E11" s="14"/>
      <c r="F11" s="40"/>
    </row>
    <row r="12" spans="1:6" ht="9" customHeight="1" thickTop="1" thickBot="1" x14ac:dyDescent="0.3">
      <c r="A12" s="16"/>
      <c r="B12" s="7"/>
      <c r="C12" s="7"/>
      <c r="D12" s="7"/>
      <c r="E12" s="7"/>
      <c r="F12" s="7"/>
    </row>
    <row r="13" spans="1:6" ht="30.75" thickTop="1" x14ac:dyDescent="0.25">
      <c r="A13" s="34" t="s">
        <v>7</v>
      </c>
      <c r="B13" s="35" t="s">
        <v>0</v>
      </c>
      <c r="C13" s="35" t="s">
        <v>1</v>
      </c>
      <c r="D13" s="35" t="s">
        <v>2</v>
      </c>
      <c r="E13" s="36" t="s">
        <v>9</v>
      </c>
      <c r="F13" s="36" t="s">
        <v>3</v>
      </c>
    </row>
    <row r="14" spans="1:6" x14ac:dyDescent="0.25">
      <c r="A14" s="17" t="s">
        <v>56</v>
      </c>
      <c r="B14" s="18"/>
      <c r="C14" s="19"/>
      <c r="D14" s="180">
        <f>+B14+C14</f>
        <v>0</v>
      </c>
      <c r="E14" s="20" t="s">
        <v>8</v>
      </c>
      <c r="F14" s="20"/>
    </row>
    <row r="15" spans="1:6" x14ac:dyDescent="0.25">
      <c r="A15" s="17" t="s">
        <v>57</v>
      </c>
      <c r="B15" s="18"/>
      <c r="C15" s="19"/>
      <c r="D15" s="180">
        <f t="shared" ref="D15:D28" si="0">+B15+C15</f>
        <v>0</v>
      </c>
      <c r="E15" s="20" t="s">
        <v>8</v>
      </c>
      <c r="F15" s="20"/>
    </row>
    <row r="16" spans="1:6" x14ac:dyDescent="0.25">
      <c r="A16" s="17" t="s">
        <v>58</v>
      </c>
      <c r="B16" s="18"/>
      <c r="C16" s="19"/>
      <c r="D16" s="180">
        <f t="shared" si="0"/>
        <v>0</v>
      </c>
      <c r="E16" s="20" t="s">
        <v>8</v>
      </c>
      <c r="F16" s="20"/>
    </row>
    <row r="17" spans="1:6" x14ac:dyDescent="0.25">
      <c r="A17" s="17" t="s">
        <v>59</v>
      </c>
      <c r="B17" s="18"/>
      <c r="C17" s="19"/>
      <c r="D17" s="180">
        <f t="shared" si="0"/>
        <v>0</v>
      </c>
      <c r="E17" s="20" t="s">
        <v>8</v>
      </c>
      <c r="F17" s="20"/>
    </row>
    <row r="18" spans="1:6" x14ac:dyDescent="0.25">
      <c r="A18" s="17" t="s">
        <v>60</v>
      </c>
      <c r="B18" s="18"/>
      <c r="C18" s="19"/>
      <c r="D18" s="180">
        <f t="shared" si="0"/>
        <v>0</v>
      </c>
      <c r="E18" s="20" t="s">
        <v>8</v>
      </c>
      <c r="F18" s="20"/>
    </row>
    <row r="19" spans="1:6" x14ac:dyDescent="0.25">
      <c r="A19" s="17" t="s">
        <v>61</v>
      </c>
      <c r="B19" s="18"/>
      <c r="C19" s="19"/>
      <c r="D19" s="180">
        <f t="shared" si="0"/>
        <v>0</v>
      </c>
      <c r="E19" s="20" t="s">
        <v>8</v>
      </c>
      <c r="F19" s="20"/>
    </row>
    <row r="20" spans="1:6" x14ac:dyDescent="0.25">
      <c r="A20" s="21" t="s">
        <v>62</v>
      </c>
      <c r="B20" s="22"/>
      <c r="C20" s="23"/>
      <c r="D20" s="181">
        <f t="shared" si="0"/>
        <v>0</v>
      </c>
      <c r="E20" s="24" t="s">
        <v>8</v>
      </c>
      <c r="F20" s="24"/>
    </row>
    <row r="21" spans="1:6" x14ac:dyDescent="0.25">
      <c r="A21" s="21" t="s">
        <v>63</v>
      </c>
      <c r="B21" s="22"/>
      <c r="C21" s="23"/>
      <c r="D21" s="181">
        <f t="shared" si="0"/>
        <v>0</v>
      </c>
      <c r="E21" s="24" t="s">
        <v>8</v>
      </c>
      <c r="F21" s="24"/>
    </row>
    <row r="22" spans="1:6" x14ac:dyDescent="0.25">
      <c r="A22" s="17" t="s">
        <v>64</v>
      </c>
      <c r="B22" s="22"/>
      <c r="C22" s="23"/>
      <c r="D22" s="181">
        <f t="shared" si="0"/>
        <v>0</v>
      </c>
      <c r="E22" s="24" t="s">
        <v>8</v>
      </c>
      <c r="F22" s="24"/>
    </row>
    <row r="23" spans="1:6" x14ac:dyDescent="0.25">
      <c r="A23" s="17" t="s">
        <v>65</v>
      </c>
      <c r="B23" s="18"/>
      <c r="C23" s="19"/>
      <c r="D23" s="180">
        <f t="shared" si="0"/>
        <v>0</v>
      </c>
      <c r="E23" s="20" t="s">
        <v>8</v>
      </c>
      <c r="F23" s="20"/>
    </row>
    <row r="24" spans="1:6" x14ac:dyDescent="0.25">
      <c r="A24" s="17" t="s">
        <v>66</v>
      </c>
      <c r="B24" s="18"/>
      <c r="C24" s="19"/>
      <c r="D24" s="180">
        <f t="shared" si="0"/>
        <v>0</v>
      </c>
      <c r="E24" s="20" t="s">
        <v>8</v>
      </c>
      <c r="F24" s="20"/>
    </row>
    <row r="25" spans="1:6" x14ac:dyDescent="0.25">
      <c r="A25" s="17" t="s">
        <v>67</v>
      </c>
      <c r="B25" s="22"/>
      <c r="C25" s="23"/>
      <c r="D25" s="181">
        <f t="shared" si="0"/>
        <v>0</v>
      </c>
      <c r="E25" s="24" t="s">
        <v>8</v>
      </c>
      <c r="F25" s="24"/>
    </row>
    <row r="26" spans="1:6" x14ac:dyDescent="0.25">
      <c r="A26" s="21" t="s">
        <v>68</v>
      </c>
      <c r="B26" s="22">
        <v>40000</v>
      </c>
      <c r="C26" s="23"/>
      <c r="D26" s="181">
        <f t="shared" si="0"/>
        <v>40000</v>
      </c>
      <c r="E26" s="24" t="s">
        <v>8</v>
      </c>
      <c r="F26" s="24"/>
    </row>
    <row r="27" spans="1:6" x14ac:dyDescent="0.25">
      <c r="A27" s="17" t="s">
        <v>69</v>
      </c>
      <c r="B27" s="22"/>
      <c r="C27" s="23"/>
      <c r="D27" s="181">
        <f t="shared" si="0"/>
        <v>0</v>
      </c>
      <c r="E27" s="24" t="s">
        <v>8</v>
      </c>
      <c r="F27" s="24"/>
    </row>
    <row r="28" spans="1:6" ht="15.75" thickBot="1" x14ac:dyDescent="0.3">
      <c r="A28" s="25"/>
      <c r="B28" s="26"/>
      <c r="C28" s="27"/>
      <c r="D28" s="182">
        <f t="shared" si="0"/>
        <v>0</v>
      </c>
      <c r="E28" s="28" t="s">
        <v>8</v>
      </c>
      <c r="F28" s="28"/>
    </row>
    <row r="29" spans="1:6" ht="15.75" thickBot="1" x14ac:dyDescent="0.3">
      <c r="A29" s="38" t="s">
        <v>4</v>
      </c>
      <c r="B29" s="29">
        <f>SUM(B14:B28)</f>
        <v>40000</v>
      </c>
      <c r="C29" s="29">
        <f t="shared" ref="C29:D29" si="1">SUM(C14:C28)</f>
        <v>0</v>
      </c>
      <c r="D29" s="29">
        <f t="shared" si="1"/>
        <v>40000</v>
      </c>
      <c r="E29" s="30"/>
      <c r="F29" s="30"/>
    </row>
    <row r="30" spans="1:6" ht="15.75" customHeight="1" thickTop="1" thickBot="1" x14ac:dyDescent="0.3">
      <c r="A30" s="39"/>
      <c r="B30" s="39" t="s">
        <v>10</v>
      </c>
      <c r="C30" s="37">
        <v>0.5</v>
      </c>
      <c r="D30" s="183">
        <f>+D29*C30</f>
        <v>20000</v>
      </c>
    </row>
    <row r="31" spans="1:6" ht="15.75" thickBot="1" x14ac:dyDescent="0.3">
      <c r="A31" s="31"/>
      <c r="C31" s="32" t="s">
        <v>16</v>
      </c>
      <c r="D31" s="33">
        <v>10000</v>
      </c>
    </row>
    <row r="32" spans="1:6" ht="21" customHeight="1" x14ac:dyDescent="0.3">
      <c r="A32" s="191" t="s">
        <v>53</v>
      </c>
      <c r="B32" s="185"/>
      <c r="C32" s="186" t="s">
        <v>51</v>
      </c>
      <c r="D32" s="184">
        <f>IF(D30&lt;D31,D30,D31)</f>
        <v>10000</v>
      </c>
    </row>
    <row r="33" spans="1:1" ht="50.25" customHeight="1" thickBot="1" x14ac:dyDescent="0.3">
      <c r="A33" s="192"/>
    </row>
  </sheetData>
  <mergeCells count="3">
    <mergeCell ref="B2:F2"/>
    <mergeCell ref="B1:F1"/>
    <mergeCell ref="A9:F9"/>
  </mergeCells>
  <pageMargins left="0.7" right="0.7" top="0.75" bottom="0.75" header="0.3" footer="0.3"/>
  <pageSetup paperSize="9"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Hoja3!$A$1:$A$3</xm:f>
          </x14:formula1>
          <xm:sqref>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"/>
  <sheetViews>
    <sheetView workbookViewId="0">
      <selection activeCell="D4" sqref="D4"/>
    </sheetView>
  </sheetViews>
  <sheetFormatPr baseColWidth="10" defaultRowHeight="15" x14ac:dyDescent="0.25"/>
  <sheetData>
    <row r="2" spans="1:4" x14ac:dyDescent="0.25">
      <c r="A2" t="s">
        <v>20</v>
      </c>
      <c r="D2" t="s">
        <v>46</v>
      </c>
    </row>
    <row r="3" spans="1:4" x14ac:dyDescent="0.25">
      <c r="A3" t="s">
        <v>21</v>
      </c>
      <c r="D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topLeftCell="A7" zoomScaleNormal="100" workbookViewId="0">
      <selection activeCell="H7" sqref="H7"/>
    </sheetView>
  </sheetViews>
  <sheetFormatPr baseColWidth="10" defaultRowHeight="12.75" x14ac:dyDescent="0.2"/>
  <cols>
    <col min="1" max="1" width="6.140625" style="68" customWidth="1"/>
    <col min="2" max="2" width="25.7109375" style="42" customWidth="1"/>
    <col min="3" max="3" width="16.85546875" style="42" customWidth="1"/>
    <col min="4" max="4" width="10.7109375" style="42" customWidth="1"/>
    <col min="5" max="5" width="10.5703125" style="42" customWidth="1"/>
    <col min="6" max="6" width="9.7109375" style="42" customWidth="1"/>
    <col min="7" max="7" width="12.85546875" style="42" customWidth="1"/>
    <col min="8" max="8" width="8.7109375" style="42" customWidth="1"/>
    <col min="9" max="9" width="17.140625" style="42" customWidth="1"/>
    <col min="10" max="10" width="11.42578125" style="42"/>
    <col min="11" max="11" width="12.28515625" style="42" customWidth="1"/>
    <col min="12" max="12" width="13.140625" style="42" customWidth="1"/>
    <col min="13" max="13" width="13.42578125" style="42" customWidth="1"/>
    <col min="14" max="16384" width="11.42578125" style="42"/>
  </cols>
  <sheetData>
    <row r="1" spans="1:13" x14ac:dyDescent="0.2">
      <c r="B1" s="69"/>
      <c r="C1" s="230" t="s">
        <v>71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42.75" customHeight="1" x14ac:dyDescent="0.2">
      <c r="B2" s="70"/>
      <c r="C2" s="231" t="s">
        <v>30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7.5" customHeight="1" thickBot="1" x14ac:dyDescent="0.25">
      <c r="B3" s="71"/>
      <c r="C3" s="72"/>
      <c r="D3" s="72"/>
      <c r="E3" s="72"/>
      <c r="F3" s="72"/>
      <c r="G3" s="72"/>
    </row>
    <row r="4" spans="1:13" ht="18" thickTop="1" thickBot="1" x14ac:dyDescent="0.25">
      <c r="A4" s="219" t="s">
        <v>5</v>
      </c>
      <c r="B4" s="178"/>
      <c r="C4" s="220"/>
      <c r="D4" s="220"/>
      <c r="E4" s="75"/>
      <c r="F4" s="75"/>
      <c r="G4" s="75"/>
      <c r="H4" s="75"/>
      <c r="I4" s="75"/>
      <c r="J4" s="75"/>
      <c r="K4" s="75"/>
      <c r="L4" s="75"/>
      <c r="M4" s="76" t="s">
        <v>31</v>
      </c>
    </row>
    <row r="5" spans="1:13" ht="17.25" thickBot="1" x14ac:dyDescent="0.25">
      <c r="A5" s="212" t="s">
        <v>54</v>
      </c>
      <c r="B5" s="222"/>
      <c r="C5" s="195"/>
      <c r="D5" s="195"/>
      <c r="E5" s="195"/>
      <c r="F5" s="223"/>
      <c r="G5" s="223"/>
      <c r="H5" s="223"/>
      <c r="I5" s="223"/>
      <c r="J5" s="223"/>
      <c r="K5" s="223"/>
      <c r="L5" s="224"/>
      <c r="M5" s="80" t="s">
        <v>55</v>
      </c>
    </row>
    <row r="6" spans="1:13" ht="17.25" thickBot="1" x14ac:dyDescent="0.25">
      <c r="A6" s="213" t="s">
        <v>19</v>
      </c>
      <c r="B6" s="221"/>
      <c r="C6" s="194"/>
      <c r="D6" s="194"/>
      <c r="E6" s="194"/>
      <c r="F6" s="210"/>
      <c r="G6" s="210"/>
      <c r="H6" s="211"/>
      <c r="I6" s="211"/>
      <c r="J6" s="211"/>
      <c r="K6" s="211"/>
      <c r="L6" s="211"/>
    </row>
    <row r="7" spans="1:13" ht="15.75" customHeight="1" thickTop="1" x14ac:dyDescent="0.2">
      <c r="A7" s="176" t="s">
        <v>52</v>
      </c>
      <c r="B7" s="75"/>
      <c r="C7" s="158"/>
      <c r="D7" s="158"/>
      <c r="E7" s="158"/>
      <c r="F7" s="118"/>
      <c r="G7" s="118"/>
      <c r="H7" s="118"/>
      <c r="I7" s="118"/>
      <c r="J7" s="118"/>
      <c r="K7" s="118"/>
      <c r="L7" s="118"/>
    </row>
    <row r="8" spans="1:13" s="84" customFormat="1" ht="9.75" customHeight="1" thickBot="1" x14ac:dyDescent="0.25">
      <c r="A8" s="68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14.25" customHeight="1" thickBot="1" x14ac:dyDescent="0.25">
      <c r="A9" s="157"/>
      <c r="B9" s="119"/>
      <c r="C9" s="256" t="s">
        <v>14</v>
      </c>
      <c r="D9" s="257"/>
      <c r="E9" s="257"/>
      <c r="F9" s="257"/>
      <c r="G9" s="258"/>
      <c r="H9" s="119"/>
      <c r="I9" s="256" t="s">
        <v>14</v>
      </c>
      <c r="J9" s="257"/>
      <c r="K9" s="257"/>
      <c r="L9" s="257"/>
      <c r="M9" s="258"/>
    </row>
    <row r="10" spans="1:13" ht="15.75" customHeight="1" thickBot="1" x14ac:dyDescent="0.25">
      <c r="A10" s="157"/>
      <c r="B10" s="120"/>
      <c r="C10" s="259" t="s">
        <v>76</v>
      </c>
      <c r="D10" s="254"/>
      <c r="E10" s="255"/>
      <c r="F10" s="255"/>
      <c r="G10" s="260"/>
      <c r="H10" s="68"/>
      <c r="I10" s="259" t="s">
        <v>76</v>
      </c>
      <c r="J10" s="254"/>
      <c r="K10" s="255"/>
      <c r="L10" s="255"/>
      <c r="M10" s="260"/>
    </row>
    <row r="11" spans="1:13" ht="17.25" customHeight="1" thickBot="1" x14ac:dyDescent="0.25">
      <c r="A11" s="121"/>
      <c r="B11" s="83"/>
      <c r="C11" s="259" t="s">
        <v>15</v>
      </c>
      <c r="D11" s="254"/>
      <c r="E11" s="255"/>
      <c r="F11" s="255"/>
      <c r="G11" s="260"/>
      <c r="H11" s="83"/>
      <c r="I11" s="259" t="s">
        <v>15</v>
      </c>
      <c r="J11" s="254"/>
      <c r="K11" s="255"/>
      <c r="L11" s="255"/>
      <c r="M11" s="260"/>
    </row>
    <row r="12" spans="1:13" ht="17.25" customHeight="1" thickBot="1" x14ac:dyDescent="0.25">
      <c r="A12" s="121"/>
      <c r="B12" s="83"/>
      <c r="C12" s="259" t="s">
        <v>77</v>
      </c>
      <c r="D12" s="254"/>
      <c r="E12" s="255"/>
      <c r="F12" s="255"/>
      <c r="G12" s="260"/>
      <c r="H12" s="83"/>
      <c r="I12" s="259" t="s">
        <v>77</v>
      </c>
      <c r="J12" s="254"/>
      <c r="K12" s="255"/>
      <c r="L12" s="255"/>
      <c r="M12" s="260"/>
    </row>
    <row r="13" spans="1:13" ht="17.25" customHeight="1" thickBot="1" x14ac:dyDescent="0.25">
      <c r="A13" s="121"/>
      <c r="B13" s="83"/>
      <c r="C13" s="259" t="s">
        <v>78</v>
      </c>
      <c r="D13" s="254"/>
      <c r="E13" s="255"/>
      <c r="F13" s="255"/>
      <c r="G13" s="260"/>
      <c r="H13" s="83"/>
      <c r="I13" s="259" t="s">
        <v>78</v>
      </c>
      <c r="J13" s="254"/>
      <c r="K13" s="255"/>
      <c r="L13" s="255"/>
      <c r="M13" s="260"/>
    </row>
    <row r="14" spans="1:13" ht="17.25" customHeight="1" thickBot="1" x14ac:dyDescent="0.25">
      <c r="A14" s="121"/>
      <c r="B14" s="83"/>
      <c r="C14" s="261" t="s">
        <v>17</v>
      </c>
      <c r="D14" s="262"/>
      <c r="E14" s="263"/>
      <c r="F14" s="263"/>
      <c r="G14" s="264"/>
      <c r="H14" s="83"/>
      <c r="I14" s="261" t="s">
        <v>17</v>
      </c>
      <c r="J14" s="262"/>
      <c r="K14" s="263"/>
      <c r="L14" s="263"/>
      <c r="M14" s="264"/>
    </row>
    <row r="15" spans="1:13" ht="7.5" customHeight="1" thickBot="1" x14ac:dyDescent="0.25">
      <c r="A15" s="85"/>
      <c r="B15" s="86"/>
      <c r="C15" s="265"/>
      <c r="D15" s="265"/>
      <c r="E15" s="265"/>
      <c r="F15" s="266"/>
      <c r="G15" s="265"/>
      <c r="H15" s="83"/>
      <c r="I15" s="265"/>
      <c r="J15" s="265"/>
      <c r="K15" s="265"/>
      <c r="L15" s="266"/>
      <c r="M15" s="265"/>
    </row>
    <row r="16" spans="1:13" ht="38.25" customHeight="1" thickTop="1" x14ac:dyDescent="0.2">
      <c r="A16" s="87"/>
      <c r="B16" s="88" t="s">
        <v>7</v>
      </c>
      <c r="C16" s="89" t="s">
        <v>0</v>
      </c>
      <c r="D16" s="90" t="s">
        <v>1</v>
      </c>
      <c r="E16" s="90" t="s">
        <v>2</v>
      </c>
      <c r="F16" s="91" t="s">
        <v>9</v>
      </c>
      <c r="G16" s="92" t="s">
        <v>28</v>
      </c>
      <c r="H16" s="99"/>
      <c r="I16" s="89" t="s">
        <v>0</v>
      </c>
      <c r="J16" s="90" t="s">
        <v>1</v>
      </c>
      <c r="K16" s="90" t="s">
        <v>2</v>
      </c>
      <c r="L16" s="91" t="s">
        <v>9</v>
      </c>
      <c r="M16" s="92" t="s">
        <v>28</v>
      </c>
    </row>
    <row r="17" spans="1:13" x14ac:dyDescent="0.2">
      <c r="A17" s="93"/>
      <c r="B17" s="94" t="s">
        <v>56</v>
      </c>
      <c r="C17" s="95"/>
      <c r="D17" s="96"/>
      <c r="E17" s="133">
        <f>+C17+D17</f>
        <v>0</v>
      </c>
      <c r="F17" s="97" t="s">
        <v>8</v>
      </c>
      <c r="G17" s="98"/>
      <c r="H17" s="99"/>
      <c r="I17" s="95"/>
      <c r="J17" s="96"/>
      <c r="K17" s="133">
        <f>+I17+J17</f>
        <v>0</v>
      </c>
      <c r="L17" s="97" t="s">
        <v>8</v>
      </c>
      <c r="M17" s="98"/>
    </row>
    <row r="18" spans="1:13" x14ac:dyDescent="0.2">
      <c r="A18" s="93"/>
      <c r="B18" s="94" t="s">
        <v>57</v>
      </c>
      <c r="C18" s="95"/>
      <c r="D18" s="96"/>
      <c r="E18" s="133">
        <f t="shared" ref="E18:E31" si="0">+C18+D18</f>
        <v>0</v>
      </c>
      <c r="F18" s="97" t="s">
        <v>8</v>
      </c>
      <c r="G18" s="98"/>
      <c r="H18" s="99"/>
      <c r="I18" s="95"/>
      <c r="J18" s="96"/>
      <c r="K18" s="133">
        <f t="shared" ref="K18:K31" si="1">+I18+J18</f>
        <v>0</v>
      </c>
      <c r="L18" s="97" t="s">
        <v>8</v>
      </c>
      <c r="M18" s="98"/>
    </row>
    <row r="19" spans="1:13" x14ac:dyDescent="0.2">
      <c r="A19" s="93"/>
      <c r="B19" s="94" t="s">
        <v>58</v>
      </c>
      <c r="C19" s="95"/>
      <c r="D19" s="96"/>
      <c r="E19" s="133">
        <f t="shared" si="0"/>
        <v>0</v>
      </c>
      <c r="F19" s="97" t="s">
        <v>8</v>
      </c>
      <c r="G19" s="98"/>
      <c r="H19" s="99"/>
      <c r="I19" s="95"/>
      <c r="J19" s="96"/>
      <c r="K19" s="133">
        <f t="shared" si="1"/>
        <v>0</v>
      </c>
      <c r="L19" s="97" t="s">
        <v>8</v>
      </c>
      <c r="M19" s="98"/>
    </row>
    <row r="20" spans="1:13" x14ac:dyDescent="0.2">
      <c r="A20" s="93"/>
      <c r="B20" s="94" t="s">
        <v>59</v>
      </c>
      <c r="C20" s="95"/>
      <c r="D20" s="96"/>
      <c r="E20" s="133">
        <f t="shared" si="0"/>
        <v>0</v>
      </c>
      <c r="F20" s="97" t="s">
        <v>8</v>
      </c>
      <c r="G20" s="98"/>
      <c r="H20" s="99"/>
      <c r="I20" s="95"/>
      <c r="J20" s="96"/>
      <c r="K20" s="133">
        <f t="shared" si="1"/>
        <v>0</v>
      </c>
      <c r="L20" s="97" t="s">
        <v>8</v>
      </c>
      <c r="M20" s="98"/>
    </row>
    <row r="21" spans="1:13" x14ac:dyDescent="0.2">
      <c r="A21" s="93"/>
      <c r="B21" s="94" t="s">
        <v>60</v>
      </c>
      <c r="C21" s="95"/>
      <c r="D21" s="96"/>
      <c r="E21" s="133">
        <f t="shared" si="0"/>
        <v>0</v>
      </c>
      <c r="F21" s="97" t="s">
        <v>8</v>
      </c>
      <c r="G21" s="98"/>
      <c r="H21" s="99"/>
      <c r="I21" s="95"/>
      <c r="J21" s="96"/>
      <c r="K21" s="133">
        <f t="shared" si="1"/>
        <v>0</v>
      </c>
      <c r="L21" s="97" t="s">
        <v>8</v>
      </c>
      <c r="M21" s="98"/>
    </row>
    <row r="22" spans="1:13" x14ac:dyDescent="0.2">
      <c r="A22" s="93"/>
      <c r="B22" s="94" t="s">
        <v>61</v>
      </c>
      <c r="C22" s="95"/>
      <c r="D22" s="96"/>
      <c r="E22" s="133">
        <f t="shared" si="0"/>
        <v>0</v>
      </c>
      <c r="F22" s="97" t="s">
        <v>8</v>
      </c>
      <c r="G22" s="98"/>
      <c r="H22" s="99"/>
      <c r="I22" s="95"/>
      <c r="J22" s="96"/>
      <c r="K22" s="133">
        <f t="shared" si="1"/>
        <v>0</v>
      </c>
      <c r="L22" s="97" t="s">
        <v>8</v>
      </c>
      <c r="M22" s="98"/>
    </row>
    <row r="23" spans="1:13" x14ac:dyDescent="0.2">
      <c r="A23" s="100"/>
      <c r="B23" s="101" t="s">
        <v>62</v>
      </c>
      <c r="C23" s="102"/>
      <c r="D23" s="103"/>
      <c r="E23" s="134">
        <f t="shared" si="0"/>
        <v>0</v>
      </c>
      <c r="F23" s="104" t="s">
        <v>8</v>
      </c>
      <c r="G23" s="105"/>
      <c r="H23" s="106"/>
      <c r="I23" s="102"/>
      <c r="J23" s="103"/>
      <c r="K23" s="134">
        <f t="shared" si="1"/>
        <v>0</v>
      </c>
      <c r="L23" s="104" t="s">
        <v>8</v>
      </c>
      <c r="M23" s="105"/>
    </row>
    <row r="24" spans="1:13" x14ac:dyDescent="0.2">
      <c r="A24" s="100"/>
      <c r="B24" s="101" t="s">
        <v>63</v>
      </c>
      <c r="C24" s="102"/>
      <c r="D24" s="103"/>
      <c r="E24" s="134">
        <f t="shared" si="0"/>
        <v>0</v>
      </c>
      <c r="F24" s="104" t="s">
        <v>8</v>
      </c>
      <c r="G24" s="105"/>
      <c r="H24" s="106"/>
      <c r="I24" s="102"/>
      <c r="J24" s="103"/>
      <c r="K24" s="134">
        <f t="shared" si="1"/>
        <v>0</v>
      </c>
      <c r="L24" s="104" t="s">
        <v>8</v>
      </c>
      <c r="M24" s="105"/>
    </row>
    <row r="25" spans="1:13" x14ac:dyDescent="0.2">
      <c r="A25" s="93"/>
      <c r="B25" s="94" t="s">
        <v>64</v>
      </c>
      <c r="C25" s="102"/>
      <c r="D25" s="103"/>
      <c r="E25" s="134">
        <f t="shared" si="0"/>
        <v>0</v>
      </c>
      <c r="F25" s="104" t="s">
        <v>8</v>
      </c>
      <c r="G25" s="105"/>
      <c r="H25" s="99"/>
      <c r="I25" s="102"/>
      <c r="J25" s="103"/>
      <c r="K25" s="134">
        <f t="shared" si="1"/>
        <v>0</v>
      </c>
      <c r="L25" s="104" t="s">
        <v>8</v>
      </c>
      <c r="M25" s="105"/>
    </row>
    <row r="26" spans="1:13" x14ac:dyDescent="0.2">
      <c r="A26" s="93"/>
      <c r="B26" s="94" t="s">
        <v>65</v>
      </c>
      <c r="C26" s="95"/>
      <c r="D26" s="96"/>
      <c r="E26" s="133">
        <f t="shared" si="0"/>
        <v>0</v>
      </c>
      <c r="F26" s="97" t="s">
        <v>8</v>
      </c>
      <c r="G26" s="98"/>
      <c r="H26" s="99"/>
      <c r="I26" s="95"/>
      <c r="J26" s="96"/>
      <c r="K26" s="133">
        <f t="shared" si="1"/>
        <v>0</v>
      </c>
      <c r="L26" s="97" t="s">
        <v>8</v>
      </c>
      <c r="M26" s="98"/>
    </row>
    <row r="27" spans="1:13" x14ac:dyDescent="0.2">
      <c r="A27" s="93"/>
      <c r="B27" s="94" t="s">
        <v>66</v>
      </c>
      <c r="C27" s="95"/>
      <c r="D27" s="96"/>
      <c r="E27" s="133">
        <f t="shared" si="0"/>
        <v>0</v>
      </c>
      <c r="F27" s="97" t="s">
        <v>8</v>
      </c>
      <c r="G27" s="98"/>
      <c r="H27" s="99"/>
      <c r="I27" s="95"/>
      <c r="J27" s="96"/>
      <c r="K27" s="133">
        <f t="shared" si="1"/>
        <v>0</v>
      </c>
      <c r="L27" s="97" t="s">
        <v>8</v>
      </c>
      <c r="M27" s="98"/>
    </row>
    <row r="28" spans="1:13" x14ac:dyDescent="0.2">
      <c r="A28" s="93"/>
      <c r="B28" s="94" t="s">
        <v>67</v>
      </c>
      <c r="C28" s="102"/>
      <c r="D28" s="103"/>
      <c r="E28" s="134">
        <f t="shared" si="0"/>
        <v>0</v>
      </c>
      <c r="F28" s="104" t="s">
        <v>8</v>
      </c>
      <c r="G28" s="105"/>
      <c r="H28" s="99"/>
      <c r="I28" s="102"/>
      <c r="J28" s="103"/>
      <c r="K28" s="134">
        <f t="shared" si="1"/>
        <v>0</v>
      </c>
      <c r="L28" s="104" t="s">
        <v>8</v>
      </c>
      <c r="M28" s="105"/>
    </row>
    <row r="29" spans="1:13" x14ac:dyDescent="0.2">
      <c r="A29" s="100"/>
      <c r="B29" s="101" t="s">
        <v>68</v>
      </c>
      <c r="C29" s="102"/>
      <c r="D29" s="103"/>
      <c r="E29" s="134">
        <f t="shared" si="0"/>
        <v>0</v>
      </c>
      <c r="F29" s="104" t="s">
        <v>8</v>
      </c>
      <c r="G29" s="105"/>
      <c r="H29" s="106"/>
      <c r="I29" s="102"/>
      <c r="J29" s="103"/>
      <c r="K29" s="134">
        <f t="shared" si="1"/>
        <v>0</v>
      </c>
      <c r="L29" s="104" t="s">
        <v>8</v>
      </c>
      <c r="M29" s="105"/>
    </row>
    <row r="30" spans="1:13" x14ac:dyDescent="0.2">
      <c r="A30" s="93"/>
      <c r="B30" s="94" t="s">
        <v>69</v>
      </c>
      <c r="C30" s="102"/>
      <c r="D30" s="103"/>
      <c r="E30" s="134">
        <f t="shared" si="0"/>
        <v>0</v>
      </c>
      <c r="F30" s="104" t="s">
        <v>8</v>
      </c>
      <c r="G30" s="105"/>
      <c r="H30" s="99"/>
      <c r="I30" s="102"/>
      <c r="J30" s="103"/>
      <c r="K30" s="134">
        <f t="shared" si="1"/>
        <v>0</v>
      </c>
      <c r="L30" s="104" t="s">
        <v>8</v>
      </c>
      <c r="M30" s="105"/>
    </row>
    <row r="31" spans="1:13" ht="13.5" thickBot="1" x14ac:dyDescent="0.25">
      <c r="A31" s="107"/>
      <c r="B31" s="108"/>
      <c r="C31" s="109"/>
      <c r="D31" s="110"/>
      <c r="E31" s="135">
        <f t="shared" si="0"/>
        <v>0</v>
      </c>
      <c r="F31" s="111" t="s">
        <v>8</v>
      </c>
      <c r="G31" s="112"/>
      <c r="H31" s="99"/>
      <c r="I31" s="109"/>
      <c r="J31" s="110"/>
      <c r="K31" s="135">
        <f t="shared" si="1"/>
        <v>0</v>
      </c>
      <c r="L31" s="111" t="s">
        <v>8</v>
      </c>
      <c r="M31" s="112"/>
    </row>
    <row r="32" spans="1:13" x14ac:dyDescent="0.2">
      <c r="A32" s="141"/>
      <c r="B32" s="142" t="s">
        <v>4</v>
      </c>
      <c r="C32" s="143">
        <f>SUM(C17:C31)</f>
        <v>0</v>
      </c>
      <c r="D32" s="144">
        <f t="shared" ref="D32:E32" si="2">SUM(D17:D31)</f>
        <v>0</v>
      </c>
      <c r="E32" s="144">
        <f t="shared" si="2"/>
        <v>0</v>
      </c>
      <c r="F32" s="145"/>
      <c r="G32" s="146"/>
      <c r="H32" s="140"/>
      <c r="I32" s="143">
        <f>SUM(I17:I31)</f>
        <v>0</v>
      </c>
      <c r="J32" s="144">
        <f t="shared" ref="J32" si="3">SUM(J17:J31)</f>
        <v>0</v>
      </c>
      <c r="K32" s="144">
        <f t="shared" ref="K32" si="4">SUM(K17:K31)</f>
        <v>0</v>
      </c>
      <c r="L32" s="145"/>
      <c r="M32" s="146"/>
    </row>
    <row r="33" spans="1:15" x14ac:dyDescent="0.2">
      <c r="A33" s="147" t="s">
        <v>10</v>
      </c>
      <c r="B33" s="148"/>
      <c r="C33" s="149">
        <v>0.5</v>
      </c>
      <c r="D33" s="148"/>
      <c r="E33" s="114">
        <f>+E32*C33</f>
        <v>0</v>
      </c>
      <c r="F33" s="148"/>
      <c r="G33" s="148"/>
      <c r="H33" s="148"/>
      <c r="I33" s="148"/>
      <c r="J33" s="150"/>
      <c r="K33" s="114">
        <f>+K32*C33</f>
        <v>0</v>
      </c>
      <c r="L33" s="149"/>
      <c r="M33" s="148"/>
    </row>
    <row r="34" spans="1:15" ht="5.25" customHeight="1" x14ac:dyDescent="0.2">
      <c r="A34" s="152"/>
      <c r="B34" s="153"/>
      <c r="C34" s="154"/>
      <c r="D34" s="153"/>
      <c r="E34" s="139"/>
      <c r="F34" s="153"/>
      <c r="G34" s="153"/>
      <c r="H34" s="153"/>
      <c r="I34" s="153"/>
      <c r="J34" s="155"/>
      <c r="K34" s="139"/>
      <c r="L34" s="154"/>
      <c r="M34" s="153"/>
    </row>
    <row r="35" spans="1:15" x14ac:dyDescent="0.2">
      <c r="A35" s="136" t="s">
        <v>27</v>
      </c>
      <c r="B35" s="84"/>
      <c r="C35" s="137">
        <v>18000</v>
      </c>
      <c r="D35" s="84"/>
      <c r="G35" s="84"/>
      <c r="H35" s="84"/>
      <c r="I35" s="84"/>
      <c r="J35" s="84"/>
      <c r="K35" s="151"/>
      <c r="L35" s="84"/>
      <c r="M35" s="84"/>
    </row>
    <row r="37" spans="1:15" ht="13.5" thickBot="1" x14ac:dyDescent="0.25">
      <c r="A37" s="235" t="s">
        <v>34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</row>
    <row r="38" spans="1:15" ht="36" customHeight="1" thickTop="1" x14ac:dyDescent="0.2">
      <c r="A38" s="233" t="s">
        <v>23</v>
      </c>
      <c r="B38" s="240" t="s">
        <v>12</v>
      </c>
      <c r="C38" s="240" t="s">
        <v>13</v>
      </c>
      <c r="D38" s="240" t="s">
        <v>15</v>
      </c>
      <c r="E38" s="250" t="s">
        <v>75</v>
      </c>
      <c r="F38" s="240" t="s">
        <v>74</v>
      </c>
      <c r="G38" s="232" t="s">
        <v>24</v>
      </c>
      <c r="H38" s="232"/>
      <c r="I38" s="232" t="s">
        <v>37</v>
      </c>
      <c r="J38" s="232"/>
      <c r="K38" s="236" t="s">
        <v>22</v>
      </c>
      <c r="L38" s="236" t="s">
        <v>29</v>
      </c>
      <c r="M38" s="236" t="s">
        <v>36</v>
      </c>
      <c r="N38" s="238" t="s">
        <v>33</v>
      </c>
      <c r="O38" s="242" t="s">
        <v>28</v>
      </c>
    </row>
    <row r="39" spans="1:15" s="68" customFormat="1" ht="59.25" customHeight="1" thickBot="1" x14ac:dyDescent="0.25">
      <c r="A39" s="234"/>
      <c r="B39" s="241"/>
      <c r="C39" s="241"/>
      <c r="D39" s="241"/>
      <c r="E39" s="241"/>
      <c r="F39" s="241"/>
      <c r="G39" s="55" t="s">
        <v>25</v>
      </c>
      <c r="H39" s="55" t="s">
        <v>26</v>
      </c>
      <c r="I39" s="115">
        <v>44470</v>
      </c>
      <c r="J39" s="115">
        <v>44834</v>
      </c>
      <c r="K39" s="237"/>
      <c r="L39" s="237"/>
      <c r="M39" s="237"/>
      <c r="N39" s="239"/>
      <c r="O39" s="243"/>
    </row>
    <row r="40" spans="1:15" s="84" customFormat="1" ht="13.5" thickTop="1" x14ac:dyDescent="0.2">
      <c r="A40" s="56">
        <v>1</v>
      </c>
      <c r="B40" s="57"/>
      <c r="C40" s="57"/>
      <c r="D40" s="57"/>
      <c r="E40" s="57"/>
      <c r="F40" s="57"/>
      <c r="G40" s="58"/>
      <c r="H40" s="59"/>
      <c r="I40" s="131" t="str">
        <f>IF(G40="","",IF(G40&gt;$I$39,G40,$I$39))</f>
        <v/>
      </c>
      <c r="J40" s="131" t="str">
        <f>IF(G40="","",IF(H40="",$J$39,IF(H40&gt;$J$39,$J$39,H40)))</f>
        <v/>
      </c>
      <c r="K40" s="60"/>
      <c r="L40" s="125" t="str">
        <f>IF(G40="","",DAYS360(I40,J40,TRUE)+1)</f>
        <v/>
      </c>
      <c r="M40" s="126" t="str">
        <f>IF(L40="","",L40*K40*(3000/360))</f>
        <v/>
      </c>
      <c r="N40" s="123" t="str">
        <f>IF(M40="","",ROUND((M40*$K$65)/$K$61,2))</f>
        <v/>
      </c>
      <c r="O40" s="66"/>
    </row>
    <row r="41" spans="1:15" s="84" customFormat="1" ht="14.25" customHeight="1" x14ac:dyDescent="0.2">
      <c r="A41" s="61">
        <v>2</v>
      </c>
      <c r="B41" s="43"/>
      <c r="C41" s="43"/>
      <c r="D41" s="43"/>
      <c r="E41" s="43"/>
      <c r="F41" s="43"/>
      <c r="G41" s="44"/>
      <c r="H41" s="51"/>
      <c r="I41" s="132" t="str">
        <f>IF(G41="","",IF(G41&gt;$I$39,G41,$I$39))</f>
        <v/>
      </c>
      <c r="J41" s="132" t="str">
        <f>IF(G41="","",IF(H41="",$J$39,IF(H41&gt;$J$39,$J$39,H41)))</f>
        <v/>
      </c>
      <c r="K41" s="46"/>
      <c r="L41" s="127" t="str">
        <f t="shared" ref="L41:L59" si="5">IF(G41="","",DAYS360(I41,J41,TRUE)+1)</f>
        <v/>
      </c>
      <c r="M41" s="128" t="str">
        <f t="shared" ref="M41:M59" si="6">IF(L41="","",L41*K41*(3000/360))</f>
        <v/>
      </c>
      <c r="N41" s="124" t="str">
        <f t="shared" ref="N41:N59" si="7">IF(M41="","",ROUND((M41*$K$63)/$K$61,2))</f>
        <v/>
      </c>
      <c r="O41" s="67"/>
    </row>
    <row r="42" spans="1:15" x14ac:dyDescent="0.2">
      <c r="A42" s="62">
        <v>3</v>
      </c>
      <c r="B42" s="48"/>
      <c r="C42" s="48"/>
      <c r="D42" s="48"/>
      <c r="E42" s="48"/>
      <c r="F42" s="48"/>
      <c r="G42" s="49"/>
      <c r="H42" s="51"/>
      <c r="I42" s="132" t="str">
        <f>IF(G42="","",IF(G42&gt;$I$39,G42,$I$39))</f>
        <v/>
      </c>
      <c r="J42" s="132" t="str">
        <f>IF(G42="","",IF(H42="",$J$39,IF(H42&gt;$J$39,$J$39,H42)))</f>
        <v/>
      </c>
      <c r="K42" s="46"/>
      <c r="L42" s="127" t="str">
        <f t="shared" si="5"/>
        <v/>
      </c>
      <c r="M42" s="128" t="str">
        <f t="shared" si="6"/>
        <v/>
      </c>
      <c r="N42" s="124" t="str">
        <f t="shared" si="7"/>
        <v/>
      </c>
      <c r="O42" s="67"/>
    </row>
    <row r="43" spans="1:15" x14ac:dyDescent="0.2">
      <c r="A43" s="62">
        <v>4</v>
      </c>
      <c r="B43" s="48"/>
      <c r="C43" s="48"/>
      <c r="D43" s="48"/>
      <c r="E43" s="48"/>
      <c r="F43" s="48"/>
      <c r="G43" s="49"/>
      <c r="H43" s="51"/>
      <c r="I43" s="132" t="str">
        <f>IF(G43="","",IF(G43&gt;$I$39,G43,$I$39))</f>
        <v/>
      </c>
      <c r="J43" s="132" t="str">
        <f>IF(G43="","",IF(H43="",$J$39,IF(H43&gt;$J$39,$J$39,H43)))</f>
        <v/>
      </c>
      <c r="K43" s="46"/>
      <c r="L43" s="127" t="str">
        <f t="shared" si="5"/>
        <v/>
      </c>
      <c r="M43" s="128" t="str">
        <f t="shared" si="6"/>
        <v/>
      </c>
      <c r="N43" s="124" t="str">
        <f t="shared" si="7"/>
        <v/>
      </c>
      <c r="O43" s="67"/>
    </row>
    <row r="44" spans="1:15" x14ac:dyDescent="0.2">
      <c r="A44" s="63">
        <v>5</v>
      </c>
      <c r="B44" s="50"/>
      <c r="C44" s="50"/>
      <c r="D44" s="50"/>
      <c r="E44" s="50"/>
      <c r="F44" s="50"/>
      <c r="G44" s="44"/>
      <c r="H44" s="45"/>
      <c r="I44" s="132" t="str">
        <f>IF(G44="","",IF(G44&gt;$I$39,G44,$I$39))</f>
        <v/>
      </c>
      <c r="J44" s="132" t="str">
        <f>IF(G44="","",IF(H44="",$J$39,IF(H44&gt;$J$39,$J$39,H44)))</f>
        <v/>
      </c>
      <c r="K44" s="46"/>
      <c r="L44" s="127" t="str">
        <f t="shared" si="5"/>
        <v/>
      </c>
      <c r="M44" s="128" t="str">
        <f t="shared" si="6"/>
        <v/>
      </c>
      <c r="N44" s="124" t="str">
        <f t="shared" si="7"/>
        <v/>
      </c>
      <c r="O44" s="67"/>
    </row>
    <row r="45" spans="1:15" x14ac:dyDescent="0.2">
      <c r="A45" s="64">
        <v>6</v>
      </c>
      <c r="B45" s="50"/>
      <c r="C45" s="50"/>
      <c r="D45" s="50"/>
      <c r="E45" s="50"/>
      <c r="F45" s="50"/>
      <c r="G45" s="44"/>
      <c r="H45" s="51"/>
      <c r="I45" s="132" t="str">
        <f>IF(G45="","",IF(G45&gt;$I$39,G45,$I$39))</f>
        <v/>
      </c>
      <c r="J45" s="132" t="str">
        <f>IF(G45="","",IF(H45="",$J$39,IF(H45&gt;$J$39,$J$39,H45)))</f>
        <v/>
      </c>
      <c r="K45" s="46"/>
      <c r="L45" s="127" t="str">
        <f t="shared" si="5"/>
        <v/>
      </c>
      <c r="M45" s="128" t="str">
        <f t="shared" si="6"/>
        <v/>
      </c>
      <c r="N45" s="124" t="str">
        <f t="shared" si="7"/>
        <v/>
      </c>
      <c r="O45" s="67"/>
    </row>
    <row r="46" spans="1:15" x14ac:dyDescent="0.2">
      <c r="A46" s="63">
        <v>7</v>
      </c>
      <c r="B46" s="48"/>
      <c r="C46" s="48"/>
      <c r="D46" s="48"/>
      <c r="E46" s="48"/>
      <c r="F46" s="48"/>
      <c r="G46" s="49"/>
      <c r="H46" s="51"/>
      <c r="I46" s="132" t="str">
        <f>IF(G46="","",IF(G46&gt;$I$39,G46,$I$39))</f>
        <v/>
      </c>
      <c r="J46" s="132" t="str">
        <f>IF(G46="","",IF(H46="",$J$39,IF(H46&gt;$J$39,$J$39,H46)))</f>
        <v/>
      </c>
      <c r="K46" s="46"/>
      <c r="L46" s="127" t="str">
        <f t="shared" si="5"/>
        <v/>
      </c>
      <c r="M46" s="128" t="str">
        <f t="shared" si="6"/>
        <v/>
      </c>
      <c r="N46" s="124" t="str">
        <f t="shared" si="7"/>
        <v/>
      </c>
      <c r="O46" s="67"/>
    </row>
    <row r="47" spans="1:15" x14ac:dyDescent="0.2">
      <c r="A47" s="63">
        <v>8</v>
      </c>
      <c r="B47" s="48"/>
      <c r="C47" s="48"/>
      <c r="D47" s="48"/>
      <c r="E47" s="48"/>
      <c r="F47" s="48"/>
      <c r="G47" s="49"/>
      <c r="H47" s="51"/>
      <c r="I47" s="132" t="str">
        <f>IF(G47="","",IF(G47&gt;$I$39,G47,$I$39))</f>
        <v/>
      </c>
      <c r="J47" s="132" t="str">
        <f>IF(G47="","",IF(H47="",$J$39,IF(H47&gt;$J$39,$J$39,H47)))</f>
        <v/>
      </c>
      <c r="K47" s="46"/>
      <c r="L47" s="127" t="str">
        <f t="shared" si="5"/>
        <v/>
      </c>
      <c r="M47" s="128" t="str">
        <f t="shared" si="6"/>
        <v/>
      </c>
      <c r="N47" s="124" t="str">
        <f t="shared" si="7"/>
        <v/>
      </c>
      <c r="O47" s="67"/>
    </row>
    <row r="48" spans="1:15" x14ac:dyDescent="0.2">
      <c r="A48" s="63">
        <v>9</v>
      </c>
      <c r="B48" s="50"/>
      <c r="C48" s="50"/>
      <c r="D48" s="50"/>
      <c r="E48" s="50"/>
      <c r="F48" s="50"/>
      <c r="G48" s="44"/>
      <c r="H48" s="45"/>
      <c r="I48" s="132" t="str">
        <f>IF(G48="","",IF(G48&gt;$I$39,G48,$I$39))</f>
        <v/>
      </c>
      <c r="J48" s="132" t="str">
        <f>IF(G48="","",IF(H48="",$J$39,IF(H48&gt;$J$39,$J$39,H48)))</f>
        <v/>
      </c>
      <c r="K48" s="46"/>
      <c r="L48" s="127" t="str">
        <f t="shared" si="5"/>
        <v/>
      </c>
      <c r="M48" s="128" t="str">
        <f t="shared" si="6"/>
        <v/>
      </c>
      <c r="N48" s="124" t="str">
        <f t="shared" si="7"/>
        <v/>
      </c>
      <c r="O48" s="67"/>
    </row>
    <row r="49" spans="1:15" x14ac:dyDescent="0.2">
      <c r="A49" s="63">
        <v>10</v>
      </c>
      <c r="B49" s="48"/>
      <c r="C49" s="48"/>
      <c r="D49" s="48"/>
      <c r="E49" s="48"/>
      <c r="F49" s="48"/>
      <c r="G49" s="44"/>
      <c r="H49" s="51"/>
      <c r="I49" s="132" t="str">
        <f>IF(G49="","",IF(G49&gt;$I$39,G49,$I$39))</f>
        <v/>
      </c>
      <c r="J49" s="132" t="str">
        <f>IF(G49="","",IF(H49="",$J$39,IF(H49&gt;$J$39,$J$39,H49)))</f>
        <v/>
      </c>
      <c r="K49" s="46"/>
      <c r="L49" s="127" t="str">
        <f t="shared" si="5"/>
        <v/>
      </c>
      <c r="M49" s="128" t="str">
        <f t="shared" si="6"/>
        <v/>
      </c>
      <c r="N49" s="124" t="str">
        <f t="shared" si="7"/>
        <v/>
      </c>
      <c r="O49" s="67"/>
    </row>
    <row r="50" spans="1:15" x14ac:dyDescent="0.2">
      <c r="A50" s="63">
        <v>11</v>
      </c>
      <c r="B50" s="52"/>
      <c r="C50" s="52"/>
      <c r="D50" s="52"/>
      <c r="E50" s="50"/>
      <c r="F50" s="50"/>
      <c r="G50" s="49"/>
      <c r="H50" s="51"/>
      <c r="I50" s="132" t="str">
        <f>IF(G50="","",IF(G50&gt;$I$39,G50,$I$39))</f>
        <v/>
      </c>
      <c r="J50" s="132" t="str">
        <f>IF(G50="","",IF(H50="",$J$39,IF(H50&gt;$J$39,$J$39,H50)))</f>
        <v/>
      </c>
      <c r="K50" s="46"/>
      <c r="L50" s="127" t="str">
        <f t="shared" si="5"/>
        <v/>
      </c>
      <c r="M50" s="128" t="str">
        <f t="shared" si="6"/>
        <v/>
      </c>
      <c r="N50" s="124" t="str">
        <f t="shared" si="7"/>
        <v/>
      </c>
      <c r="O50" s="67"/>
    </row>
    <row r="51" spans="1:15" x14ac:dyDescent="0.2">
      <c r="A51" s="62">
        <v>12</v>
      </c>
      <c r="B51" s="48"/>
      <c r="C51" s="48"/>
      <c r="D51" s="48"/>
      <c r="E51" s="48"/>
      <c r="F51" s="48"/>
      <c r="G51" s="49"/>
      <c r="H51" s="51"/>
      <c r="I51" s="132" t="str">
        <f>IF(G51="","",IF(G51&gt;$I$39,G51,$I$39))</f>
        <v/>
      </c>
      <c r="J51" s="132" t="str">
        <f>IF(G51="","",IF(H51="",$J$39,IF(H51&gt;$J$39,$J$39,H51)))</f>
        <v/>
      </c>
      <c r="K51" s="46"/>
      <c r="L51" s="127" t="str">
        <f t="shared" si="5"/>
        <v/>
      </c>
      <c r="M51" s="128" t="str">
        <f t="shared" si="6"/>
        <v/>
      </c>
      <c r="N51" s="124" t="str">
        <f t="shared" si="7"/>
        <v/>
      </c>
      <c r="O51" s="67"/>
    </row>
    <row r="52" spans="1:15" x14ac:dyDescent="0.2">
      <c r="A52" s="65">
        <v>13</v>
      </c>
      <c r="B52" s="53"/>
      <c r="C52" s="53"/>
      <c r="D52" s="53"/>
      <c r="E52" s="249"/>
      <c r="F52" s="249"/>
      <c r="G52" s="44"/>
      <c r="H52" s="45"/>
      <c r="I52" s="132" t="str">
        <f>IF(G52="","",IF(G52&gt;$I$39,G52,$I$39))</f>
        <v/>
      </c>
      <c r="J52" s="132" t="str">
        <f>IF(G52="","",IF(H52="",$J$39,IF(H52&gt;$J$39,$J$39,H52)))</f>
        <v/>
      </c>
      <c r="K52" s="46"/>
      <c r="L52" s="127" t="str">
        <f t="shared" si="5"/>
        <v/>
      </c>
      <c r="M52" s="128" t="str">
        <f t="shared" si="6"/>
        <v/>
      </c>
      <c r="N52" s="124" t="str">
        <f t="shared" si="7"/>
        <v/>
      </c>
      <c r="O52" s="67"/>
    </row>
    <row r="53" spans="1:15" x14ac:dyDescent="0.2">
      <c r="A53" s="62">
        <v>14</v>
      </c>
      <c r="B53" s="48"/>
      <c r="C53" s="48"/>
      <c r="D53" s="48"/>
      <c r="E53" s="48"/>
      <c r="F53" s="48"/>
      <c r="G53" s="49"/>
      <c r="H53" s="51"/>
      <c r="I53" s="132" t="str">
        <f>IF(G53="","",IF(G53&gt;$I$39,G53,$I$39))</f>
        <v/>
      </c>
      <c r="J53" s="132" t="str">
        <f>IF(G53="","",IF(H53="",$J$39,IF(H53&gt;$J$39,$J$39,H53)))</f>
        <v/>
      </c>
      <c r="K53" s="46"/>
      <c r="L53" s="127" t="str">
        <f t="shared" si="5"/>
        <v/>
      </c>
      <c r="M53" s="128" t="str">
        <f t="shared" si="6"/>
        <v/>
      </c>
      <c r="N53" s="124" t="str">
        <f t="shared" si="7"/>
        <v/>
      </c>
      <c r="O53" s="67"/>
    </row>
    <row r="54" spans="1:15" x14ac:dyDescent="0.2">
      <c r="A54" s="62">
        <v>15</v>
      </c>
      <c r="B54" s="48"/>
      <c r="C54" s="48"/>
      <c r="D54" s="48"/>
      <c r="E54" s="48"/>
      <c r="F54" s="48"/>
      <c r="G54" s="44"/>
      <c r="H54" s="45"/>
      <c r="I54" s="132" t="str">
        <f>IF(G54="","",IF(G54&gt;$I$39,G54,$I$39))</f>
        <v/>
      </c>
      <c r="J54" s="132" t="str">
        <f>IF(G54="","",IF(H54="",$J$39,IF(H54&gt;$J$39,$J$39,H54)))</f>
        <v/>
      </c>
      <c r="K54" s="46"/>
      <c r="L54" s="127" t="str">
        <f t="shared" si="5"/>
        <v/>
      </c>
      <c r="M54" s="128" t="str">
        <f t="shared" si="6"/>
        <v/>
      </c>
      <c r="N54" s="124" t="str">
        <f t="shared" si="7"/>
        <v/>
      </c>
      <c r="O54" s="67"/>
    </row>
    <row r="55" spans="1:15" x14ac:dyDescent="0.2">
      <c r="A55" s="62">
        <v>16</v>
      </c>
      <c r="B55" s="48"/>
      <c r="C55" s="48"/>
      <c r="D55" s="48"/>
      <c r="E55" s="48"/>
      <c r="F55" s="48"/>
      <c r="G55" s="44"/>
      <c r="H55" s="51"/>
      <c r="I55" s="132" t="str">
        <f>IF(G55="","",IF(G55&gt;$I$39,G55,$I$39))</f>
        <v/>
      </c>
      <c r="J55" s="132" t="str">
        <f>IF(G55="","",IF(H55="",$J$39,IF(H55&gt;$J$39,$J$39,H55)))</f>
        <v/>
      </c>
      <c r="K55" s="46"/>
      <c r="L55" s="127" t="str">
        <f t="shared" si="5"/>
        <v/>
      </c>
      <c r="M55" s="128" t="str">
        <f t="shared" si="6"/>
        <v/>
      </c>
      <c r="N55" s="124" t="str">
        <f t="shared" si="7"/>
        <v/>
      </c>
      <c r="O55" s="67"/>
    </row>
    <row r="56" spans="1:15" x14ac:dyDescent="0.2">
      <c r="A56" s="65">
        <v>17</v>
      </c>
      <c r="B56" s="54"/>
      <c r="C56" s="54"/>
      <c r="D56" s="54"/>
      <c r="E56" s="54"/>
      <c r="F56" s="54"/>
      <c r="G56" s="49"/>
      <c r="H56" s="51"/>
      <c r="I56" s="132" t="str">
        <f>IF(G56="","",IF(G56&gt;$I$39,G56,$I$39))</f>
        <v/>
      </c>
      <c r="J56" s="132" t="str">
        <f>IF(G56="","",IF(H56="",$J$39,IF(H56&gt;$J$39,$J$39,H56)))</f>
        <v/>
      </c>
      <c r="K56" s="46"/>
      <c r="L56" s="127" t="str">
        <f t="shared" si="5"/>
        <v/>
      </c>
      <c r="M56" s="128" t="str">
        <f t="shared" si="6"/>
        <v/>
      </c>
      <c r="N56" s="124" t="str">
        <f t="shared" si="7"/>
        <v/>
      </c>
      <c r="O56" s="67"/>
    </row>
    <row r="57" spans="1:15" x14ac:dyDescent="0.2">
      <c r="A57" s="62">
        <v>18</v>
      </c>
      <c r="B57" s="48"/>
      <c r="C57" s="48"/>
      <c r="D57" s="48"/>
      <c r="E57" s="48"/>
      <c r="F57" s="48"/>
      <c r="G57" s="49"/>
      <c r="H57" s="51"/>
      <c r="I57" s="132" t="str">
        <f>IF(G57="","",IF(G57&gt;$I$39,G57,$I$39))</f>
        <v/>
      </c>
      <c r="J57" s="132" t="str">
        <f>IF(G57="","",IF(H57="",$J$39,IF(H57&gt;$J$39,$J$39,H57)))</f>
        <v/>
      </c>
      <c r="K57" s="46"/>
      <c r="L57" s="127" t="str">
        <f t="shared" si="5"/>
        <v/>
      </c>
      <c r="M57" s="128" t="str">
        <f t="shared" si="6"/>
        <v/>
      </c>
      <c r="N57" s="124" t="str">
        <f t="shared" si="7"/>
        <v/>
      </c>
      <c r="O57" s="67"/>
    </row>
    <row r="58" spans="1:15" x14ac:dyDescent="0.2">
      <c r="A58" s="62">
        <v>19</v>
      </c>
      <c r="B58" s="48"/>
      <c r="C58" s="48"/>
      <c r="D58" s="48"/>
      <c r="E58" s="48"/>
      <c r="F58" s="48"/>
      <c r="G58" s="44"/>
      <c r="H58" s="45"/>
      <c r="I58" s="132" t="str">
        <f>IF(G58="","",IF(G58&gt;$I$39,G58,$I$39))</f>
        <v/>
      </c>
      <c r="J58" s="132" t="str">
        <f>IF(G58="","",IF(H58="",$J$39,IF(H58&gt;$J$39,$J$39,H58)))</f>
        <v/>
      </c>
      <c r="K58" s="46"/>
      <c r="L58" s="129" t="str">
        <f t="shared" si="5"/>
        <v/>
      </c>
      <c r="M58" s="130" t="str">
        <f t="shared" si="6"/>
        <v/>
      </c>
      <c r="N58" s="124" t="str">
        <f t="shared" si="7"/>
        <v/>
      </c>
      <c r="O58" s="47"/>
    </row>
    <row r="59" spans="1:15" x14ac:dyDescent="0.2">
      <c r="A59" s="62">
        <v>20</v>
      </c>
      <c r="B59" s="48"/>
      <c r="C59" s="48"/>
      <c r="D59" s="48"/>
      <c r="E59" s="48"/>
      <c r="F59" s="48"/>
      <c r="G59" s="44"/>
      <c r="H59" s="45"/>
      <c r="I59" s="132" t="str">
        <f>IF(G59="","",IF(G59&gt;$I$39,G59,$I$39))</f>
        <v/>
      </c>
      <c r="J59" s="132" t="str">
        <f>IF(G59="","",IF(H59="",$J$39,IF(H59&gt;$J$39,$J$39,H59)))</f>
        <v/>
      </c>
      <c r="K59" s="46"/>
      <c r="L59" s="129" t="str">
        <f t="shared" si="5"/>
        <v/>
      </c>
      <c r="M59" s="130" t="str">
        <f t="shared" si="6"/>
        <v/>
      </c>
      <c r="N59" s="124" t="str">
        <f t="shared" si="7"/>
        <v/>
      </c>
      <c r="O59" s="47"/>
    </row>
    <row r="60" spans="1:15" s="84" customFormat="1" ht="4.5" customHeight="1" x14ac:dyDescent="0.2">
      <c r="A60" s="68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1:15" x14ac:dyDescent="0.2">
      <c r="A61" s="116"/>
      <c r="B61" s="113"/>
      <c r="C61" s="113"/>
      <c r="D61" s="113"/>
      <c r="E61" s="113"/>
      <c r="F61" s="113"/>
      <c r="G61" s="113"/>
      <c r="H61" s="113"/>
      <c r="I61" s="113"/>
      <c r="J61" s="113"/>
      <c r="K61" s="117">
        <f>SUM(M40:M59)</f>
        <v>0</v>
      </c>
      <c r="L61" s="122">
        <f>SUM(N40:N59)</f>
        <v>0</v>
      </c>
      <c r="M61" s="113"/>
    </row>
    <row r="62" spans="1:15" ht="13.5" thickBot="1" x14ac:dyDescent="0.25"/>
    <row r="63" spans="1:15" ht="15" customHeight="1" x14ac:dyDescent="0.3">
      <c r="A63" s="42"/>
      <c r="B63" s="199" t="s">
        <v>53</v>
      </c>
      <c r="C63" s="200"/>
      <c r="D63" s="138"/>
      <c r="E63" s="139"/>
      <c r="F63" s="119"/>
      <c r="G63" s="119"/>
      <c r="H63" s="119"/>
      <c r="I63" s="119"/>
      <c r="J63" s="155" t="s">
        <v>32</v>
      </c>
      <c r="K63" s="156">
        <f>(IF(E33&lt;C35,E33,C35)+(IF(K33&lt;C35,K33,C35)))</f>
        <v>0</v>
      </c>
    </row>
    <row r="64" spans="1:15" ht="16.5" x14ac:dyDescent="0.3">
      <c r="A64" s="42"/>
      <c r="B64" s="203"/>
      <c r="C64" s="204"/>
      <c r="E64" s="119"/>
      <c r="F64" s="119"/>
      <c r="G64" s="119"/>
      <c r="H64" s="119"/>
      <c r="I64" s="119"/>
      <c r="J64" s="155" t="s">
        <v>35</v>
      </c>
      <c r="K64" s="172">
        <f>+K61</f>
        <v>0</v>
      </c>
    </row>
    <row r="65" spans="2:11" ht="17.25" thickBot="1" x14ac:dyDescent="0.35">
      <c r="B65" s="201"/>
      <c r="C65" s="202"/>
      <c r="E65" s="173"/>
      <c r="F65" s="173"/>
      <c r="G65" s="173"/>
      <c r="H65" s="173"/>
      <c r="I65" s="173"/>
      <c r="J65" s="174" t="s">
        <v>51</v>
      </c>
      <c r="K65" s="175">
        <f>IF(K63&lt;K64,K63,K64)</f>
        <v>0</v>
      </c>
    </row>
    <row r="66" spans="2:11" ht="39.75" customHeight="1" x14ac:dyDescent="0.2"/>
  </sheetData>
  <mergeCells count="28">
    <mergeCell ref="A38:A39"/>
    <mergeCell ref="A37:M37"/>
    <mergeCell ref="L38:L39"/>
    <mergeCell ref="M38:M39"/>
    <mergeCell ref="N38:N39"/>
    <mergeCell ref="B38:B39"/>
    <mergeCell ref="C38:C39"/>
    <mergeCell ref="D38:D39"/>
    <mergeCell ref="K38:K39"/>
    <mergeCell ref="O38:O39"/>
    <mergeCell ref="E38:E39"/>
    <mergeCell ref="F38:F39"/>
    <mergeCell ref="C1:M1"/>
    <mergeCell ref="C2:M2"/>
    <mergeCell ref="I9:M9"/>
    <mergeCell ref="C9:G9"/>
    <mergeCell ref="G38:H38"/>
    <mergeCell ref="I38:J38"/>
    <mergeCell ref="D10:G10"/>
    <mergeCell ref="D11:G11"/>
    <mergeCell ref="D12:G12"/>
    <mergeCell ref="D13:G13"/>
    <mergeCell ref="D14:G14"/>
    <mergeCell ref="J10:M10"/>
    <mergeCell ref="J11:M11"/>
    <mergeCell ref="J12:M12"/>
    <mergeCell ref="J13:M13"/>
    <mergeCell ref="J14:M14"/>
  </mergeCells>
  <pageMargins left="0.23622047244094491" right="0.23622047244094491" top="0.35433070866141736" bottom="0.35433070866141736" header="0.11811023622047245" footer="0.11811023622047245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C11" sqref="C11"/>
    </sheetView>
  </sheetViews>
  <sheetFormatPr baseColWidth="10" defaultRowHeight="15" x14ac:dyDescent="0.25"/>
  <cols>
    <col min="1" max="1" width="30" customWidth="1"/>
    <col min="2" max="2" width="18.85546875" customWidth="1"/>
    <col min="3" max="3" width="12.28515625" customWidth="1"/>
    <col min="4" max="4" width="11.7109375" customWidth="1"/>
    <col min="5" max="5" width="8.28515625" customWidth="1"/>
  </cols>
  <sheetData>
    <row r="1" spans="1:15" ht="56.25" customHeight="1" x14ac:dyDescent="0.25"/>
    <row r="2" spans="1:15" s="42" customFormat="1" ht="12.75" x14ac:dyDescent="0.2">
      <c r="A2" s="68"/>
      <c r="B2" s="69"/>
      <c r="C2" s="230" t="s">
        <v>73</v>
      </c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 s="42" customFormat="1" ht="42.75" customHeight="1" x14ac:dyDescent="0.2">
      <c r="A3" s="68"/>
      <c r="B3" s="70"/>
      <c r="C3" s="231" t="s">
        <v>30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</row>
    <row r="4" spans="1:15" s="42" customFormat="1" ht="7.5" customHeight="1" thickBot="1" x14ac:dyDescent="0.25">
      <c r="A4" s="68"/>
      <c r="B4" s="71"/>
      <c r="C4" s="71"/>
      <c r="D4" s="72"/>
      <c r="E4" s="72"/>
      <c r="F4" s="72"/>
      <c r="G4" s="72"/>
      <c r="H4" s="72"/>
      <c r="I4" s="72"/>
      <c r="J4" s="72"/>
    </row>
    <row r="5" spans="1:15" s="42" customFormat="1" ht="14.25" thickTop="1" thickBot="1" x14ac:dyDescent="0.25">
      <c r="A5" s="73" t="s">
        <v>5</v>
      </c>
      <c r="B5" s="74"/>
      <c r="C5" s="74"/>
      <c r="D5" s="74"/>
      <c r="E5" s="74"/>
      <c r="F5" s="220"/>
      <c r="G5" s="220"/>
      <c r="H5" s="75"/>
      <c r="I5" s="75"/>
      <c r="J5" s="75"/>
      <c r="K5" s="75"/>
      <c r="L5" s="75"/>
      <c r="M5" s="75"/>
      <c r="N5" s="75"/>
      <c r="O5" s="76" t="s">
        <v>31</v>
      </c>
    </row>
    <row r="6" spans="1:15" s="42" customFormat="1" ht="13.5" thickBot="1" x14ac:dyDescent="0.25">
      <c r="A6" s="77" t="s">
        <v>19</v>
      </c>
      <c r="B6" s="78"/>
      <c r="C6" s="78"/>
      <c r="D6" s="78"/>
      <c r="E6" s="78"/>
      <c r="F6" s="78"/>
      <c r="G6" s="78"/>
      <c r="H6" s="78"/>
      <c r="I6" s="79"/>
      <c r="J6" s="79"/>
      <c r="K6" s="79"/>
      <c r="L6" s="79"/>
      <c r="M6" s="79"/>
      <c r="N6" s="79"/>
      <c r="O6" s="80" t="s">
        <v>55</v>
      </c>
    </row>
    <row r="7" spans="1:15" s="42" customFormat="1" ht="18" thickTop="1" thickBot="1" x14ac:dyDescent="0.25">
      <c r="A7" s="213" t="s">
        <v>19</v>
      </c>
      <c r="B7" s="225"/>
      <c r="C7" s="194"/>
      <c r="D7" s="194"/>
      <c r="E7" s="194"/>
      <c r="F7" s="194"/>
      <c r="G7" s="194"/>
      <c r="H7" s="210"/>
      <c r="I7" s="210"/>
      <c r="J7" s="211"/>
      <c r="K7" s="211"/>
      <c r="L7" s="211"/>
      <c r="M7" s="211"/>
      <c r="N7" s="211"/>
    </row>
    <row r="8" spans="1:15" s="42" customFormat="1" ht="15.75" customHeight="1" thickTop="1" x14ac:dyDescent="0.2">
      <c r="A8" s="176" t="s">
        <v>52</v>
      </c>
      <c r="B8" s="75"/>
      <c r="C8" s="75"/>
      <c r="D8" s="158"/>
      <c r="E8" s="158"/>
      <c r="F8" s="158"/>
      <c r="G8" s="158"/>
      <c r="H8" s="158"/>
      <c r="I8" s="118"/>
      <c r="J8" s="118"/>
      <c r="K8" s="118"/>
      <c r="L8" s="118"/>
      <c r="M8" s="118"/>
      <c r="N8" s="118"/>
      <c r="O8" s="118"/>
    </row>
    <row r="10" spans="1:15" ht="16.5" customHeight="1" x14ac:dyDescent="0.25">
      <c r="A10" s="251" t="s">
        <v>41</v>
      </c>
      <c r="B10" s="252"/>
      <c r="C10" s="252"/>
      <c r="D10" s="252"/>
      <c r="E10" s="252"/>
      <c r="F10" s="252"/>
      <c r="G10" s="253"/>
      <c r="H10" s="247" t="s">
        <v>39</v>
      </c>
      <c r="I10" s="244" t="s">
        <v>72</v>
      </c>
      <c r="J10" s="245"/>
      <c r="K10" s="246"/>
      <c r="L10" s="247" t="s">
        <v>45</v>
      </c>
      <c r="M10" s="167" t="s">
        <v>48</v>
      </c>
      <c r="N10" s="168"/>
      <c r="O10" s="169"/>
    </row>
    <row r="11" spans="1:15" ht="49.5" x14ac:dyDescent="0.25">
      <c r="A11" s="165" t="s">
        <v>12</v>
      </c>
      <c r="B11" s="165" t="s">
        <v>13</v>
      </c>
      <c r="C11" s="165" t="s">
        <v>15</v>
      </c>
      <c r="D11" s="165" t="s">
        <v>77</v>
      </c>
      <c r="E11" s="165" t="s">
        <v>74</v>
      </c>
      <c r="F11" s="165" t="s">
        <v>40</v>
      </c>
      <c r="G11" s="166" t="s">
        <v>38</v>
      </c>
      <c r="H11" s="248"/>
      <c r="I11" s="166" t="s">
        <v>42</v>
      </c>
      <c r="J11" s="165" t="s">
        <v>43</v>
      </c>
      <c r="K11" s="165" t="s">
        <v>44</v>
      </c>
      <c r="L11" s="248"/>
      <c r="M11" s="170" t="s">
        <v>42</v>
      </c>
      <c r="N11" s="165" t="s">
        <v>43</v>
      </c>
      <c r="O11" s="166" t="s">
        <v>44</v>
      </c>
    </row>
    <row r="12" spans="1:15" ht="16.5" x14ac:dyDescent="0.25">
      <c r="A12" s="159"/>
      <c r="B12" s="160"/>
      <c r="C12" s="160"/>
      <c r="D12" s="161"/>
      <c r="E12" s="161"/>
      <c r="F12" s="161"/>
      <c r="G12" s="161"/>
      <c r="H12" s="177">
        <f>12000*E12</f>
        <v>0</v>
      </c>
      <c r="I12" s="177">
        <f>IF(M12="si",H12*25%,0)</f>
        <v>0</v>
      </c>
      <c r="J12" s="177">
        <f>IF(N12="si",H12*25%,0)</f>
        <v>0</v>
      </c>
      <c r="K12" s="177">
        <f>IF(O12="si",H12*25%,0)</f>
        <v>0</v>
      </c>
      <c r="L12" s="171">
        <f>SUM(H12:K12)</f>
        <v>0</v>
      </c>
      <c r="M12" s="41"/>
      <c r="N12" s="41"/>
      <c r="O12" s="41"/>
    </row>
    <row r="13" spans="1:15" ht="16.5" x14ac:dyDescent="0.25">
      <c r="A13" s="159"/>
      <c r="B13" s="163"/>
      <c r="C13" s="163"/>
      <c r="D13" s="162"/>
      <c r="E13" s="164"/>
      <c r="F13" s="164"/>
      <c r="G13" s="164"/>
      <c r="H13" s="177">
        <f t="shared" ref="H13:H21" si="0">12000*E13</f>
        <v>0</v>
      </c>
      <c r="I13" s="177">
        <f t="shared" ref="I13:I21" si="1">IF(M13="si",H13*25%,0)</f>
        <v>0</v>
      </c>
      <c r="J13" s="177">
        <f t="shared" ref="J13:J21" si="2">IF(N13="si",H13*25%,0)</f>
        <v>0</v>
      </c>
      <c r="K13" s="177">
        <f t="shared" ref="K13:K21" si="3">IF(O13="si",H13*25%,0)</f>
        <v>0</v>
      </c>
      <c r="L13" s="171">
        <f t="shared" ref="L13:L16" si="4">SUM(H13:K13)</f>
        <v>0</v>
      </c>
      <c r="M13" s="41"/>
      <c r="N13" s="41"/>
      <c r="O13" s="41"/>
    </row>
    <row r="14" spans="1:15" ht="16.5" x14ac:dyDescent="0.25">
      <c r="A14" s="159"/>
      <c r="B14" s="163"/>
      <c r="C14" s="163"/>
      <c r="D14" s="162"/>
      <c r="E14" s="164"/>
      <c r="F14" s="164"/>
      <c r="G14" s="164"/>
      <c r="H14" s="177">
        <f t="shared" si="0"/>
        <v>0</v>
      </c>
      <c r="I14" s="177">
        <f t="shared" si="1"/>
        <v>0</v>
      </c>
      <c r="J14" s="177">
        <f t="shared" si="2"/>
        <v>0</v>
      </c>
      <c r="K14" s="177">
        <f t="shared" si="3"/>
        <v>0</v>
      </c>
      <c r="L14" s="171">
        <f t="shared" si="4"/>
        <v>0</v>
      </c>
      <c r="M14" s="41"/>
      <c r="N14" s="41"/>
      <c r="O14" s="41"/>
    </row>
    <row r="15" spans="1:15" ht="16.5" x14ac:dyDescent="0.25">
      <c r="A15" s="159"/>
      <c r="B15" s="163"/>
      <c r="C15" s="163"/>
      <c r="D15" s="163"/>
      <c r="E15" s="164"/>
      <c r="F15" s="164"/>
      <c r="G15" s="164"/>
      <c r="H15" s="177">
        <f t="shared" si="0"/>
        <v>0</v>
      </c>
      <c r="I15" s="177">
        <f t="shared" si="1"/>
        <v>0</v>
      </c>
      <c r="J15" s="177">
        <f t="shared" si="2"/>
        <v>0</v>
      </c>
      <c r="K15" s="177">
        <f t="shared" si="3"/>
        <v>0</v>
      </c>
      <c r="L15" s="171">
        <f t="shared" si="4"/>
        <v>0</v>
      </c>
      <c r="M15" s="41"/>
      <c r="N15" s="41"/>
      <c r="O15" s="41"/>
    </row>
    <row r="16" spans="1:15" ht="16.5" x14ac:dyDescent="0.25">
      <c r="A16" s="159"/>
      <c r="B16" s="160"/>
      <c r="C16" s="160"/>
      <c r="D16" s="161"/>
      <c r="E16" s="161"/>
      <c r="F16" s="161"/>
      <c r="G16" s="161"/>
      <c r="H16" s="177">
        <f t="shared" si="0"/>
        <v>0</v>
      </c>
      <c r="I16" s="177">
        <f t="shared" si="1"/>
        <v>0</v>
      </c>
      <c r="J16" s="177">
        <f t="shared" si="2"/>
        <v>0</v>
      </c>
      <c r="K16" s="177">
        <f t="shared" si="3"/>
        <v>0</v>
      </c>
      <c r="L16" s="171">
        <f t="shared" si="4"/>
        <v>0</v>
      </c>
      <c r="M16" s="41"/>
      <c r="N16" s="41"/>
      <c r="O16" s="41"/>
    </row>
    <row r="17" spans="1:15" ht="16.5" x14ac:dyDescent="0.25">
      <c r="A17" s="159"/>
      <c r="B17" s="163"/>
      <c r="C17" s="163"/>
      <c r="D17" s="162"/>
      <c r="E17" s="164"/>
      <c r="F17" s="164"/>
      <c r="G17" s="164"/>
      <c r="H17" s="177">
        <f t="shared" si="0"/>
        <v>0</v>
      </c>
      <c r="I17" s="177">
        <f t="shared" si="1"/>
        <v>0</v>
      </c>
      <c r="J17" s="177">
        <f t="shared" si="2"/>
        <v>0</v>
      </c>
      <c r="K17" s="177">
        <f t="shared" si="3"/>
        <v>0</v>
      </c>
      <c r="L17" s="171">
        <f t="shared" ref="L17:L21" si="5">SUM(H17:K17)</f>
        <v>0</v>
      </c>
      <c r="M17" s="41"/>
      <c r="N17" s="41"/>
      <c r="O17" s="41"/>
    </row>
    <row r="18" spans="1:15" ht="16.5" x14ac:dyDescent="0.25">
      <c r="A18" s="159"/>
      <c r="B18" s="163"/>
      <c r="C18" s="163"/>
      <c r="D18" s="162"/>
      <c r="E18" s="164"/>
      <c r="F18" s="164"/>
      <c r="G18" s="164"/>
      <c r="H18" s="177">
        <f t="shared" si="0"/>
        <v>0</v>
      </c>
      <c r="I18" s="177">
        <f t="shared" si="1"/>
        <v>0</v>
      </c>
      <c r="J18" s="177">
        <f t="shared" si="2"/>
        <v>0</v>
      </c>
      <c r="K18" s="177">
        <f t="shared" si="3"/>
        <v>0</v>
      </c>
      <c r="L18" s="171">
        <f t="shared" si="5"/>
        <v>0</v>
      </c>
      <c r="M18" s="41"/>
      <c r="N18" s="41"/>
      <c r="O18" s="41"/>
    </row>
    <row r="19" spans="1:15" ht="16.5" x14ac:dyDescent="0.25">
      <c r="A19" s="159"/>
      <c r="B19" s="163"/>
      <c r="C19" s="163"/>
      <c r="D19" s="163"/>
      <c r="E19" s="164"/>
      <c r="F19" s="164"/>
      <c r="G19" s="164"/>
      <c r="H19" s="177">
        <f t="shared" si="0"/>
        <v>0</v>
      </c>
      <c r="I19" s="177">
        <f t="shared" si="1"/>
        <v>0</v>
      </c>
      <c r="J19" s="177">
        <f t="shared" si="2"/>
        <v>0</v>
      </c>
      <c r="K19" s="177">
        <f t="shared" si="3"/>
        <v>0</v>
      </c>
      <c r="L19" s="171">
        <f t="shared" si="5"/>
        <v>0</v>
      </c>
      <c r="M19" s="41"/>
      <c r="N19" s="41"/>
      <c r="O19" s="41"/>
    </row>
    <row r="20" spans="1:15" ht="16.5" x14ac:dyDescent="0.25">
      <c r="A20" s="159"/>
      <c r="B20" s="160"/>
      <c r="C20" s="160"/>
      <c r="D20" s="161"/>
      <c r="E20" s="161"/>
      <c r="F20" s="161"/>
      <c r="G20" s="161"/>
      <c r="H20" s="177">
        <f t="shared" si="0"/>
        <v>0</v>
      </c>
      <c r="I20" s="177">
        <f t="shared" si="1"/>
        <v>0</v>
      </c>
      <c r="J20" s="177">
        <f t="shared" si="2"/>
        <v>0</v>
      </c>
      <c r="K20" s="177">
        <f t="shared" si="3"/>
        <v>0</v>
      </c>
      <c r="L20" s="171">
        <f t="shared" si="5"/>
        <v>0</v>
      </c>
      <c r="M20" s="41"/>
      <c r="N20" s="41"/>
      <c r="O20" s="41"/>
    </row>
    <row r="21" spans="1:15" ht="16.5" x14ac:dyDescent="0.25">
      <c r="A21" s="159"/>
      <c r="B21" s="163"/>
      <c r="C21" s="163"/>
      <c r="D21" s="162"/>
      <c r="E21" s="164"/>
      <c r="F21" s="164"/>
      <c r="G21" s="164"/>
      <c r="H21" s="177">
        <f t="shared" si="0"/>
        <v>0</v>
      </c>
      <c r="I21" s="177">
        <f t="shared" si="1"/>
        <v>0</v>
      </c>
      <c r="J21" s="177">
        <f t="shared" si="2"/>
        <v>0</v>
      </c>
      <c r="K21" s="177">
        <f t="shared" si="3"/>
        <v>0</v>
      </c>
      <c r="L21" s="171">
        <f t="shared" si="5"/>
        <v>0</v>
      </c>
      <c r="M21" s="41"/>
      <c r="N21" s="41"/>
      <c r="O21" s="41"/>
    </row>
    <row r="22" spans="1:15" ht="16.5" x14ac:dyDescent="0.25">
      <c r="L22" s="179">
        <f>SUM(L12:L21)</f>
        <v>0</v>
      </c>
    </row>
    <row r="23" spans="1:15" ht="15.75" thickBot="1" x14ac:dyDescent="0.3"/>
    <row r="24" spans="1:15" x14ac:dyDescent="0.25">
      <c r="B24" s="199" t="s">
        <v>53</v>
      </c>
      <c r="C24" s="200"/>
      <c r="H24" s="187"/>
      <c r="I24" s="188"/>
      <c r="J24" s="188"/>
      <c r="K24" s="205" t="s">
        <v>49</v>
      </c>
      <c r="L24" s="189"/>
    </row>
    <row r="25" spans="1:15" x14ac:dyDescent="0.25">
      <c r="B25" s="203"/>
      <c r="C25" s="204"/>
      <c r="H25" s="187"/>
      <c r="I25" s="188"/>
      <c r="J25" s="188"/>
      <c r="K25" s="205" t="s">
        <v>50</v>
      </c>
      <c r="L25" s="190">
        <f>+L22</f>
        <v>0</v>
      </c>
    </row>
    <row r="26" spans="1:15" ht="15.75" thickBot="1" x14ac:dyDescent="0.3">
      <c r="B26" s="201"/>
      <c r="C26" s="202"/>
      <c r="H26" s="209"/>
      <c r="I26" s="206"/>
      <c r="J26" s="206"/>
      <c r="K26" s="207" t="s">
        <v>51</v>
      </c>
      <c r="L26" s="208">
        <f>IF(L24&lt;L25,L24,L25)</f>
        <v>0</v>
      </c>
    </row>
  </sheetData>
  <mergeCells count="6">
    <mergeCell ref="C2:O2"/>
    <mergeCell ref="C3:O3"/>
    <mergeCell ref="I10:K10"/>
    <mergeCell ref="H10:H11"/>
    <mergeCell ref="L10:L11"/>
    <mergeCell ref="A10:G1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Hoja3!$D$2:$D$3</xm:f>
          </x14:formula1>
          <xm:sqref>M12:O21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P.DIRECCIÓN_TÉCN.PRODUCCIÓN</vt:lpstr>
      <vt:lpstr>Hoja3</vt:lpstr>
      <vt:lpstr>P.TÉCNICO EN ORIENTACIÓN</vt:lpstr>
      <vt:lpstr>creación postos</vt:lpstr>
    </vt:vector>
  </TitlesOfParts>
  <Company>Xunta de Galicia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Xunta</cp:lastModifiedBy>
  <cp:lastPrinted>2021-02-25T09:10:33Z</cp:lastPrinted>
  <dcterms:created xsi:type="dcterms:W3CDTF">2021-02-24T18:05:14Z</dcterms:created>
  <dcterms:modified xsi:type="dcterms:W3CDTF">2022-02-01T13:03:43Z</dcterms:modified>
</cp:coreProperties>
</file>